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\Desktop\RECOVERY FACTOR\"/>
    </mc:Choice>
  </mc:AlternateContent>
  <xr:revisionPtr revIDLastSave="0" documentId="13_ncr:1_{83E75849-B53B-4618-BFB3-AB3C3856CB76}" xr6:coauthVersionLast="47" xr6:coauthVersionMax="47" xr10:uidLastSave="{00000000-0000-0000-0000-000000000000}"/>
  <bookViews>
    <workbookView xWindow="-120" yWindow="-120" windowWidth="29040" windowHeight="15720" xr2:uid="{7101AE42-8F9F-4105-8161-094075F03485}"/>
  </bookViews>
  <sheets>
    <sheet name="Recovery Factor - Trading" sheetId="2" r:id="rId1"/>
    <sheet name="Hoja3" sheetId="6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2" l="1"/>
  <c r="K7" i="2" s="1"/>
  <c r="K22" i="2" s="1"/>
  <c r="K6" i="2"/>
  <c r="F6" i="2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D32" i="6" l="1"/>
  <c r="D33" i="6"/>
</calcChain>
</file>

<file path=xl/sharedStrings.xml><?xml version="1.0" encoding="utf-8"?>
<sst xmlns="http://schemas.openxmlformats.org/spreadsheetml/2006/main" count="70" uniqueCount="17">
  <si>
    <t xml:space="preserve">       </t>
  </si>
  <si>
    <t>SUSCRÍBETE</t>
  </si>
  <si>
    <t>N° Op.</t>
  </si>
  <si>
    <t>¡Únete a nuestras redes sociales!</t>
  </si>
  <si>
    <t>Equity</t>
  </si>
  <si>
    <t>G</t>
  </si>
  <si>
    <t>P</t>
  </si>
  <si>
    <t>Capital Inicial</t>
  </si>
  <si>
    <t>Beneficio Neto</t>
  </si>
  <si>
    <t>Resultado Neto</t>
  </si>
  <si>
    <t xml:space="preserve">    </t>
  </si>
  <si>
    <t xml:space="preserve"> Total Ganancia Neta</t>
  </si>
  <si>
    <t xml:space="preserve"> Total Perdida Neta</t>
  </si>
  <si>
    <t>Recovery Factor</t>
  </si>
  <si>
    <t>Drawdown Máximo</t>
  </si>
  <si>
    <t>https://youtu.be/VwlpKXR-dlA</t>
  </si>
  <si>
    <t xml:space="preserve">       VÍDEO EXPLICATIVO: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</si>
</sst>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409]#,##0.00"/>
    <numFmt numFmtId="165" formatCode="0.0%"/>
    <numFmt numFmtId="166" formatCode="[$$-409]#,##0"/>
    <numFmt numFmtId="167" formatCode="_-[$$-409]* #,##0.00_ ;_-[$$-409]* \-#,##0.00\ ;_-[$$-409]* &quot;-&quot;??_ ;_-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5"/>
      <color theme="1"/>
      <name val="Calibri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 tint="0.49998474074526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64" fontId="9" fillId="0" borderId="1" xfId="0" applyNumberFormat="1" applyFont="1" applyBorder="1" applyAlignment="1" applyProtection="1">
      <alignment horizontal="center"/>
      <protection locked="0"/>
    </xf>
    <xf numFmtId="0" fontId="11" fillId="9" borderId="2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64" fontId="13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164" fontId="14" fillId="0" borderId="1" xfId="0" applyNumberFormat="1" applyFont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164" fontId="15" fillId="0" borderId="1" xfId="0" applyNumberFormat="1" applyFont="1" applyBorder="1" applyAlignment="1" applyProtection="1">
      <alignment horizontal="center" vertical="center"/>
      <protection locked="0"/>
    </xf>
    <xf numFmtId="164" fontId="17" fillId="0" borderId="1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/>
      <protection locked="0"/>
    </xf>
    <xf numFmtId="0" fontId="4" fillId="5" borderId="0" xfId="0" applyFont="1" applyFill="1" applyProtection="1"/>
    <xf numFmtId="0" fontId="4" fillId="2" borderId="0" xfId="0" applyFont="1" applyFill="1" applyProtection="1"/>
    <xf numFmtId="0" fontId="4" fillId="2" borderId="0" xfId="0" applyFont="1" applyFill="1" applyAlignment="1" applyProtection="1">
      <alignment vertical="center"/>
    </xf>
    <xf numFmtId="0" fontId="3" fillId="2" borderId="0" xfId="2" applyFill="1" applyBorder="1" applyProtection="1"/>
    <xf numFmtId="0" fontId="4" fillId="3" borderId="0" xfId="0" applyFont="1" applyFill="1" applyProtection="1"/>
    <xf numFmtId="164" fontId="20" fillId="0" borderId="1" xfId="0" applyNumberFormat="1" applyFont="1" applyBorder="1" applyAlignment="1" applyProtection="1">
      <alignment horizontal="center" vertical="center"/>
      <protection locked="0"/>
    </xf>
    <xf numFmtId="0" fontId="21" fillId="11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164" fontId="0" fillId="0" borderId="0" xfId="0" applyNumberFormat="1"/>
    <xf numFmtId="166" fontId="0" fillId="0" borderId="1" xfId="0" applyNumberFormat="1" applyFont="1" applyBorder="1" applyAlignment="1" applyProtection="1">
      <alignment horizontal="center"/>
      <protection locked="0"/>
    </xf>
    <xf numFmtId="166" fontId="10" fillId="0" borderId="1" xfId="0" applyNumberFormat="1" applyFont="1" applyBorder="1" applyAlignment="1" applyProtection="1">
      <alignment horizontal="center"/>
      <protection locked="0"/>
    </xf>
    <xf numFmtId="0" fontId="2" fillId="12" borderId="0" xfId="0" applyFont="1" applyFill="1" applyProtection="1"/>
    <xf numFmtId="0" fontId="0" fillId="12" borderId="0" xfId="0" applyFill="1" applyProtection="1"/>
    <xf numFmtId="0" fontId="8" fillId="12" borderId="0" xfId="0" applyFont="1" applyFill="1" applyAlignment="1" applyProtection="1">
      <alignment horizontal="center" vertical="center"/>
    </xf>
    <xf numFmtId="0" fontId="5" fillId="4" borderId="0" xfId="0" applyFont="1" applyFill="1" applyAlignment="1" applyProtection="1">
      <alignment horizontal="center"/>
    </xf>
    <xf numFmtId="167" fontId="4" fillId="2" borderId="0" xfId="0" applyNumberFormat="1" applyFont="1" applyFill="1" applyProtection="1"/>
    <xf numFmtId="2" fontId="23" fillId="1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1" fillId="9" borderId="3" xfId="0" applyFont="1" applyFill="1" applyBorder="1" applyAlignment="1" applyProtection="1">
      <alignment horizontal="center" vertical="center"/>
      <protection locked="0"/>
    </xf>
    <xf numFmtId="0" fontId="11" fillId="9" borderId="4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</xf>
    <xf numFmtId="0" fontId="5" fillId="4" borderId="0" xfId="0" applyFont="1" applyFill="1" applyAlignment="1" applyProtection="1">
      <alignment horizontal="center" vertical="center"/>
    </xf>
    <xf numFmtId="0" fontId="3" fillId="7" borderId="0" xfId="2" applyFill="1" applyBorder="1" applyAlignment="1" applyProtection="1">
      <alignment horizontal="center" vertical="center"/>
    </xf>
    <xf numFmtId="0" fontId="18" fillId="7" borderId="0" xfId="0" applyFont="1" applyFill="1" applyBorder="1" applyAlignment="1" applyProtection="1">
      <alignment horizontal="center"/>
      <protection locked="0"/>
    </xf>
    <xf numFmtId="0" fontId="22" fillId="6" borderId="1" xfId="0" applyFont="1" applyFill="1" applyBorder="1" applyAlignment="1" applyProtection="1">
      <alignment horizontal="center" vertical="center"/>
      <protection locked="0"/>
    </xf>
    <xf numFmtId="0" fontId="7" fillId="8" borderId="0" xfId="0" applyFont="1" applyFill="1" applyAlignment="1" applyProtection="1">
      <alignment horizontal="center" vertical="center"/>
    </xf>
    <xf numFmtId="0" fontId="5" fillId="4" borderId="0" xfId="0" applyFont="1" applyFill="1" applyAlignment="1" applyProtection="1"/>
    <xf numFmtId="0" fontId="0" fillId="13" borderId="0" xfId="0" applyFill="1" applyProtection="1"/>
    <xf numFmtId="0" fontId="4" fillId="4" borderId="0" xfId="0" applyFont="1" applyFill="1" applyProtection="1"/>
    <xf numFmtId="0" fontId="8" fillId="0" borderId="0" xfId="0" applyFont="1" applyProtection="1"/>
    <xf numFmtId="164" fontId="9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0" fontId="10" fillId="0" borderId="0" xfId="0" applyFont="1" applyBorder="1" applyAlignment="1" applyProtection="1">
      <alignment horizontal="center"/>
    </xf>
    <xf numFmtId="0" fontId="11" fillId="9" borderId="2" xfId="0" applyFont="1" applyFill="1" applyBorder="1" applyAlignment="1" applyProtection="1">
      <alignment horizontal="center" vertical="center"/>
    </xf>
    <xf numFmtId="164" fontId="0" fillId="0" borderId="0" xfId="0" applyNumberFormat="1" applyFont="1" applyBorder="1" applyAlignment="1" applyProtection="1">
      <alignment horizontal="center"/>
    </xf>
    <xf numFmtId="165" fontId="16" fillId="0" borderId="0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65" fontId="10" fillId="0" borderId="0" xfId="1" applyNumberFormat="1" applyFont="1" applyBorder="1" applyAlignment="1" applyProtection="1">
      <alignment horizontal="center" vertical="center"/>
    </xf>
    <xf numFmtId="164" fontId="15" fillId="0" borderId="0" xfId="0" applyNumberFormat="1" applyFont="1" applyBorder="1" applyAlignment="1" applyProtection="1">
      <alignment horizontal="center" vertical="center"/>
    </xf>
    <xf numFmtId="164" fontId="17" fillId="0" borderId="0" xfId="0" applyNumberFormat="1" applyFont="1" applyBorder="1" applyAlignment="1" applyProtection="1">
      <alignment horizontal="center" vertical="center"/>
    </xf>
    <xf numFmtId="164" fontId="10" fillId="0" borderId="0" xfId="0" applyNumberFormat="1" applyFont="1" applyBorder="1" applyAlignment="1" applyProtection="1">
      <alignment horizontal="center" vertical="center"/>
    </xf>
    <xf numFmtId="0" fontId="18" fillId="7" borderId="0" xfId="0" applyFont="1" applyFill="1" applyBorder="1" applyAlignment="1" applyProtection="1">
      <alignment horizontal="center"/>
    </xf>
    <xf numFmtId="0" fontId="0" fillId="0" borderId="0" xfId="0" applyBorder="1" applyProtection="1"/>
    <xf numFmtId="0" fontId="19" fillId="0" borderId="0" xfId="0" applyFont="1" applyAlignment="1" applyProtection="1">
      <alignment horizontal="center"/>
    </xf>
    <xf numFmtId="164" fontId="19" fillId="0" borderId="0" xfId="0" applyNumberFormat="1" applyFont="1" applyAlignment="1" applyProtection="1">
      <alignment horizontal="left"/>
    </xf>
    <xf numFmtId="0" fontId="6" fillId="2" borderId="0" xfId="0" applyFont="1" applyFill="1" applyProtection="1"/>
    <xf numFmtId="10" fontId="4" fillId="2" borderId="0" xfId="1" applyNumberFormat="1" applyFont="1" applyFill="1" applyProtection="1"/>
    <xf numFmtId="164" fontId="10" fillId="0" borderId="0" xfId="0" applyNumberFormat="1" applyFont="1" applyBorder="1" applyAlignment="1" applyProtection="1">
      <alignment horizontal="center"/>
    </xf>
    <xf numFmtId="0" fontId="2" fillId="13" borderId="0" xfId="0" applyFont="1" applyFill="1" applyProtection="1"/>
  </cellXfs>
  <cellStyles count="3">
    <cellStyle name="Hipervínculo" xfId="2" builtinId="8"/>
    <cellStyle name="Normal" xfId="0" builtinId="0"/>
    <cellStyle name="Porcentaje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PE" sz="2000" b="1" i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EQUITY</a:t>
            </a:r>
            <a:endParaRPr lang="es-PE" sz="2000" b="1" i="0">
              <a:solidFill>
                <a:srgbClr val="002060"/>
              </a:solidFill>
            </a:endParaRPr>
          </a:p>
        </c:rich>
      </c:tx>
      <c:overlay val="0"/>
      <c:spPr>
        <a:gradFill rotWithShape="1">
          <a:gsLst>
            <a:gs pos="0">
              <a:schemeClr val="accent1">
                <a:satMod val="103000"/>
                <a:lumMod val="102000"/>
                <a:tint val="94000"/>
              </a:schemeClr>
            </a:gs>
            <a:gs pos="50000">
              <a:schemeClr val="accent1">
                <a:satMod val="110000"/>
                <a:lumMod val="100000"/>
                <a:shade val="100000"/>
              </a:schemeClr>
            </a:gs>
            <a:gs pos="100000">
              <a:schemeClr val="accent1"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3810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9891-42EE-8E67-E387AF944444}"/>
              </c:ext>
            </c:extLst>
          </c:dPt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9891-42EE-8E67-E387AF944444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3810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9891-42EE-8E67-E387AF944444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3810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891-42EE-8E67-E387AF944444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3810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891-42EE-8E67-E387AF944444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3810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891-42EE-8E67-E387AF944444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3810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891-42EE-8E67-E387AF944444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3810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9891-42EE-8E67-E387AF944444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3810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9891-42EE-8E67-E387AF944444}"/>
              </c:ext>
            </c:extLst>
          </c:dPt>
          <c:dPt>
            <c:idx val="21"/>
            <c:marker>
              <c:symbol val="none"/>
            </c:marker>
            <c:bubble3D val="0"/>
            <c:spPr>
              <a:ln w="3810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9891-42EE-8E67-E387AF944444}"/>
              </c:ext>
            </c:extLst>
          </c:dPt>
          <c:dPt>
            <c:idx val="22"/>
            <c:marker>
              <c:symbol val="none"/>
            </c:marker>
            <c:bubble3D val="0"/>
            <c:spPr>
              <a:ln w="3810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9891-42EE-8E67-E387AF944444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3810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891-42EE-8E67-E387AF944444}"/>
              </c:ext>
            </c:extLst>
          </c:dPt>
          <c:dLbls>
            <c:dLbl>
              <c:idx val="5"/>
              <c:layout>
                <c:manualLayout>
                  <c:x val="-6.5374382364120104E-2"/>
                  <c:y val="-5.93692022263450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91-42EE-8E67-E387AF944444}"/>
                </c:ext>
              </c:extLst>
            </c:dLbl>
            <c:dLbl>
              <c:idx val="10"/>
              <c:layout>
                <c:manualLayout>
                  <c:x val="-4.7130368681109841E-2"/>
                  <c:y val="4.2053184910327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91-42EE-8E67-E387AF944444}"/>
                </c:ext>
              </c:extLst>
            </c:dLbl>
            <c:dLbl>
              <c:idx val="19"/>
              <c:layout>
                <c:manualLayout>
                  <c:x val="-6.385404789053592E-2"/>
                  <c:y val="-4.94743351886209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91-42EE-8E67-E387AF944444}"/>
                </c:ext>
              </c:extLst>
            </c:dLbl>
            <c:dLbl>
              <c:idx val="23"/>
              <c:layout>
                <c:manualLayout>
                  <c:x val="-4.8650703154694032E-2"/>
                  <c:y val="4.45269016697588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91-42EE-8E67-E387AF9444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Hoja3!$C$3:$C$29</c:f>
              <c:numCache>
                <c:formatCode>[$$-409]#,##0.00</c:formatCode>
                <c:ptCount val="27"/>
                <c:pt idx="0">
                  <c:v>2000</c:v>
                </c:pt>
                <c:pt idx="1">
                  <c:v>2050</c:v>
                </c:pt>
                <c:pt idx="2">
                  <c:v>2002</c:v>
                </c:pt>
                <c:pt idx="3">
                  <c:v>2072</c:v>
                </c:pt>
                <c:pt idx="4">
                  <c:v>2167</c:v>
                </c:pt>
                <c:pt idx="5">
                  <c:v>2247</c:v>
                </c:pt>
                <c:pt idx="6">
                  <c:v>2203</c:v>
                </c:pt>
                <c:pt idx="7">
                  <c:v>2158</c:v>
                </c:pt>
                <c:pt idx="8">
                  <c:v>2231</c:v>
                </c:pt>
                <c:pt idx="9">
                  <c:v>2193</c:v>
                </c:pt>
                <c:pt idx="10">
                  <c:v>2146</c:v>
                </c:pt>
                <c:pt idx="11">
                  <c:v>2224</c:v>
                </c:pt>
                <c:pt idx="12">
                  <c:v>2306</c:v>
                </c:pt>
                <c:pt idx="13">
                  <c:v>2346</c:v>
                </c:pt>
                <c:pt idx="14">
                  <c:v>2321</c:v>
                </c:pt>
                <c:pt idx="15">
                  <c:v>2411</c:v>
                </c:pt>
                <c:pt idx="16">
                  <c:v>2481</c:v>
                </c:pt>
                <c:pt idx="17">
                  <c:v>2536</c:v>
                </c:pt>
                <c:pt idx="18">
                  <c:v>2561</c:v>
                </c:pt>
                <c:pt idx="19">
                  <c:v>2591</c:v>
                </c:pt>
                <c:pt idx="20">
                  <c:v>2559</c:v>
                </c:pt>
                <c:pt idx="21">
                  <c:v>2496</c:v>
                </c:pt>
                <c:pt idx="22">
                  <c:v>2460</c:v>
                </c:pt>
                <c:pt idx="23">
                  <c:v>2395</c:v>
                </c:pt>
                <c:pt idx="24">
                  <c:v>2427</c:v>
                </c:pt>
                <c:pt idx="25">
                  <c:v>2471</c:v>
                </c:pt>
                <c:pt idx="26">
                  <c:v>2443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91-42EE-8E67-E387AF944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7784176"/>
        <c:axId val="1037803728"/>
      </c:lineChart>
      <c:catAx>
        <c:axId val="1037784176"/>
        <c:scaling>
          <c:orientation val="minMax"/>
        </c:scaling>
        <c:delete val="1"/>
        <c:axPos val="b"/>
        <c:majorTickMark val="none"/>
        <c:minorTickMark val="none"/>
        <c:tickLblPos val="nextTo"/>
        <c:crossAx val="1037803728"/>
        <c:crosses val="autoZero"/>
        <c:auto val="1"/>
        <c:lblAlgn val="ctr"/>
        <c:lblOffset val="100"/>
        <c:noMultiLvlLbl val="0"/>
      </c:catAx>
      <c:valAx>
        <c:axId val="1037803728"/>
        <c:scaling>
          <c:orientation val="minMax"/>
          <c:max val="2600"/>
          <c:min val="1950"/>
        </c:scaling>
        <c:delete val="0"/>
        <c:axPos val="l"/>
        <c:numFmt formatCode="[$$-409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3778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PE" sz="2000" b="1" i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EQUITY</a:t>
            </a:r>
            <a:endParaRPr lang="es-PE" sz="2000" b="1" i="0">
              <a:solidFill>
                <a:srgbClr val="002060"/>
              </a:solidFill>
            </a:endParaRPr>
          </a:p>
        </c:rich>
      </c:tx>
      <c:overlay val="0"/>
      <c:spPr>
        <a:gradFill rotWithShape="1">
          <a:gsLst>
            <a:gs pos="0">
              <a:schemeClr val="accent1">
                <a:satMod val="103000"/>
                <a:lumMod val="102000"/>
                <a:tint val="94000"/>
              </a:schemeClr>
            </a:gs>
            <a:gs pos="50000">
              <a:schemeClr val="accent1">
                <a:satMod val="110000"/>
                <a:lumMod val="100000"/>
                <a:shade val="100000"/>
              </a:schemeClr>
            </a:gs>
            <a:gs pos="100000">
              <a:schemeClr val="accent1"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6.5374382364120104E-2"/>
                  <c:y val="-5.93692022263450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B7-4860-B66B-6203BA079137}"/>
                </c:ext>
              </c:extLst>
            </c:dLbl>
            <c:dLbl>
              <c:idx val="10"/>
              <c:layout>
                <c:manualLayout>
                  <c:x val="-4.7130368681109841E-2"/>
                  <c:y val="4.2053184910327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73-4CA0-8F54-D4616D895DA5}"/>
                </c:ext>
              </c:extLst>
            </c:dLbl>
            <c:dLbl>
              <c:idx val="19"/>
              <c:layout>
                <c:manualLayout>
                  <c:x val="-6.385404789053592E-2"/>
                  <c:y val="-4.94743351886209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3-4CA0-8F54-D4616D895DA5}"/>
                </c:ext>
              </c:extLst>
            </c:dLbl>
            <c:dLbl>
              <c:idx val="23"/>
              <c:layout>
                <c:manualLayout>
                  <c:x val="-4.8650703154694032E-2"/>
                  <c:y val="4.45269016697588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73-4CA0-8F54-D4616D895D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Hoja3!$C$3:$C$29</c:f>
              <c:numCache>
                <c:formatCode>[$$-409]#,##0.00</c:formatCode>
                <c:ptCount val="27"/>
                <c:pt idx="0">
                  <c:v>2000</c:v>
                </c:pt>
                <c:pt idx="1">
                  <c:v>2050</c:v>
                </c:pt>
                <c:pt idx="2">
                  <c:v>2002</c:v>
                </c:pt>
                <c:pt idx="3">
                  <c:v>2072</c:v>
                </c:pt>
                <c:pt idx="4">
                  <c:v>2167</c:v>
                </c:pt>
                <c:pt idx="5">
                  <c:v>2247</c:v>
                </c:pt>
                <c:pt idx="6">
                  <c:v>2203</c:v>
                </c:pt>
                <c:pt idx="7">
                  <c:v>2158</c:v>
                </c:pt>
                <c:pt idx="8">
                  <c:v>2231</c:v>
                </c:pt>
                <c:pt idx="9">
                  <c:v>2193</c:v>
                </c:pt>
                <c:pt idx="10">
                  <c:v>2146</c:v>
                </c:pt>
                <c:pt idx="11">
                  <c:v>2224</c:v>
                </c:pt>
                <c:pt idx="12">
                  <c:v>2306</c:v>
                </c:pt>
                <c:pt idx="13">
                  <c:v>2346</c:v>
                </c:pt>
                <c:pt idx="14">
                  <c:v>2321</c:v>
                </c:pt>
                <c:pt idx="15">
                  <c:v>2411</c:v>
                </c:pt>
                <c:pt idx="16">
                  <c:v>2481</c:v>
                </c:pt>
                <c:pt idx="17">
                  <c:v>2536</c:v>
                </c:pt>
                <c:pt idx="18">
                  <c:v>2561</c:v>
                </c:pt>
                <c:pt idx="19">
                  <c:v>2591</c:v>
                </c:pt>
                <c:pt idx="20">
                  <c:v>2559</c:v>
                </c:pt>
                <c:pt idx="21">
                  <c:v>2496</c:v>
                </c:pt>
                <c:pt idx="22">
                  <c:v>2460</c:v>
                </c:pt>
                <c:pt idx="23">
                  <c:v>2395</c:v>
                </c:pt>
                <c:pt idx="24">
                  <c:v>2427</c:v>
                </c:pt>
                <c:pt idx="25">
                  <c:v>2471</c:v>
                </c:pt>
                <c:pt idx="26">
                  <c:v>2443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B7-4860-B66B-6203BA079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7784176"/>
        <c:axId val="1037803728"/>
      </c:lineChart>
      <c:catAx>
        <c:axId val="1037784176"/>
        <c:scaling>
          <c:orientation val="minMax"/>
        </c:scaling>
        <c:delete val="1"/>
        <c:axPos val="b"/>
        <c:majorTickMark val="none"/>
        <c:minorTickMark val="none"/>
        <c:tickLblPos val="nextTo"/>
        <c:crossAx val="1037803728"/>
        <c:crosses val="autoZero"/>
        <c:auto val="1"/>
        <c:lblAlgn val="ctr"/>
        <c:lblOffset val="100"/>
        <c:noMultiLvlLbl val="0"/>
      </c:catAx>
      <c:valAx>
        <c:axId val="1037803728"/>
        <c:scaling>
          <c:orientation val="minMax"/>
          <c:max val="2600"/>
          <c:min val="1950"/>
        </c:scaling>
        <c:delete val="0"/>
        <c:axPos val="l"/>
        <c:numFmt formatCode="[$$-409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3778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jpeg"/><Relationship Id="rId13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mailto:soporte@matem&#225;ticadeltrading.com" TargetMode="External"/><Relationship Id="rId2" Type="http://schemas.openxmlformats.org/officeDocument/2006/relationships/hyperlink" Target="https://www.youtube.com/channel/UC010VidMBgHkbE0IvNABoxg?sub_confirmation=1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t.me/MatematicasdelTradingFx" TargetMode="External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0" Type="http://schemas.openxmlformats.org/officeDocument/2006/relationships/hyperlink" Target="https://www.facebook.com/Matem%C3%A1tica-Del-Trading-101588641983792/" TargetMode="External"/><Relationship Id="rId4" Type="http://schemas.openxmlformats.org/officeDocument/2006/relationships/hyperlink" Target="http://bit.ly/Matem&#225;ticaDelTradingFx" TargetMode="External"/><Relationship Id="rId9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257175</xdr:colOff>
      <xdr:row>22</xdr:row>
      <xdr:rowOff>72860</xdr:rowOff>
    </xdr:from>
    <xdr:to>
      <xdr:col>15</xdr:col>
      <xdr:colOff>315058</xdr:colOff>
      <xdr:row>29</xdr:row>
      <xdr:rowOff>161192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FDF7630-D3E7-47A9-8E48-81178E4A9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4752" y="4315148"/>
          <a:ext cx="1457325" cy="1429159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9</xdr:col>
      <xdr:colOff>1723921</xdr:colOff>
      <xdr:row>30</xdr:row>
      <xdr:rowOff>45009</xdr:rowOff>
    </xdr:from>
    <xdr:to>
      <xdr:col>10</xdr:col>
      <xdr:colOff>755200</xdr:colOff>
      <xdr:row>31</xdr:row>
      <xdr:rowOff>138751</xdr:rowOff>
    </xdr:to>
    <xdr:pic>
      <xdr:nvPicPr>
        <xdr:cNvPr id="3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FF068CA-45D0-468B-8536-974FD15C6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844" y="5796644"/>
          <a:ext cx="819048" cy="342857"/>
        </a:xfrm>
        <a:prstGeom prst="rect">
          <a:avLst/>
        </a:prstGeom>
      </xdr:spPr>
    </xdr:pic>
    <xdr:clientData/>
  </xdr:twoCellAnchor>
  <xdr:twoCellAnchor editAs="oneCell">
    <xdr:from>
      <xdr:col>18</xdr:col>
      <xdr:colOff>146223</xdr:colOff>
      <xdr:row>25</xdr:row>
      <xdr:rowOff>139211</xdr:rowOff>
    </xdr:from>
    <xdr:to>
      <xdr:col>21</xdr:col>
      <xdr:colOff>190887</xdr:colOff>
      <xdr:row>28</xdr:row>
      <xdr:rowOff>90331</xdr:rowOff>
    </xdr:to>
    <xdr:pic>
      <xdr:nvPicPr>
        <xdr:cNvPr id="11" name="18 Imag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E1C7B4D-C498-4738-A3DF-AFBCA62FE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36358" y="4960326"/>
          <a:ext cx="784683" cy="522620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22</xdr:col>
      <xdr:colOff>156795</xdr:colOff>
      <xdr:row>25</xdr:row>
      <xdr:rowOff>101613</xdr:rowOff>
    </xdr:from>
    <xdr:to>
      <xdr:col>23</xdr:col>
      <xdr:colOff>65940</xdr:colOff>
      <xdr:row>28</xdr:row>
      <xdr:rowOff>138169</xdr:rowOff>
    </xdr:to>
    <xdr:pic>
      <xdr:nvPicPr>
        <xdr:cNvPr id="12" name="19 Image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F03E838-8CFA-4F91-8564-1653A433A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399833" y="4922728"/>
          <a:ext cx="627184" cy="608056"/>
        </a:xfrm>
        <a:prstGeom prst="ellipse">
          <a:avLst/>
        </a:prstGeom>
        <a:ln w="3175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>
    <xdr:from>
      <xdr:col>12</xdr:col>
      <xdr:colOff>109904</xdr:colOff>
      <xdr:row>30</xdr:row>
      <xdr:rowOff>9839</xdr:rowOff>
    </xdr:from>
    <xdr:to>
      <xdr:col>15</xdr:col>
      <xdr:colOff>674810</xdr:colOff>
      <xdr:row>30</xdr:row>
      <xdr:rowOff>241788</xdr:rowOff>
    </xdr:to>
    <xdr:sp macro="" textlink="">
      <xdr:nvSpPr>
        <xdr:cNvPr id="13" name="20 CuadroTexto">
          <a:extLst>
            <a:ext uri="{FF2B5EF4-FFF2-40B4-BE49-F238E27FC236}">
              <a16:creationId xmlns:a16="http://schemas.microsoft.com/office/drawing/2014/main" id="{FA8EF5DB-2345-47B0-82DD-CCF3C3C9B0AB}"/>
            </a:ext>
          </a:extLst>
        </xdr:cNvPr>
        <xdr:cNvSpPr txBox="1"/>
      </xdr:nvSpPr>
      <xdr:spPr>
        <a:xfrm>
          <a:off x="5649058" y="5783454"/>
          <a:ext cx="2242771" cy="23194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600" b="1">
              <a:solidFill>
                <a:schemeClr val="bg1"/>
              </a:solidFill>
            </a:rPr>
            <a:t>Matemática del Trading </a:t>
          </a:r>
        </a:p>
      </xdr:txBody>
    </xdr:sp>
    <xdr:clientData/>
  </xdr:twoCellAnchor>
  <xdr:twoCellAnchor>
    <xdr:from>
      <xdr:col>7</xdr:col>
      <xdr:colOff>1</xdr:colOff>
      <xdr:row>12</xdr:row>
      <xdr:rowOff>161194</xdr:rowOff>
    </xdr:from>
    <xdr:to>
      <xdr:col>11</xdr:col>
      <xdr:colOff>146540</xdr:colOff>
      <xdr:row>15</xdr:row>
      <xdr:rowOff>168519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6933B80-19EA-4725-93C5-DF483E8E9770}"/>
            </a:ext>
          </a:extLst>
        </xdr:cNvPr>
        <xdr:cNvSpPr txBox="1"/>
      </xdr:nvSpPr>
      <xdr:spPr>
        <a:xfrm>
          <a:off x="2447193" y="2425213"/>
          <a:ext cx="3011366" cy="593479"/>
        </a:xfrm>
        <a:prstGeom prst="rect">
          <a:avLst/>
        </a:prstGeom>
        <a:blipFill>
          <a:blip xmlns:r="http://schemas.openxmlformats.org/officeDocument/2006/relationships" r:embed="rId8"/>
          <a:tile tx="0" ty="0" sx="100000" sy="100000" flip="none" algn="tl"/>
        </a:blipFill>
        <a:ln/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600" b="1"/>
            <a:t>RECOVERY FACTOR</a:t>
          </a:r>
        </a:p>
        <a:p>
          <a:pPr algn="ctr"/>
          <a:r>
            <a:rPr lang="es-PE" sz="1600" b="1"/>
            <a:t>(FACTOR</a:t>
          </a:r>
          <a:r>
            <a:rPr lang="es-PE" sz="1600" b="1" baseline="0"/>
            <a:t> DE RECUPERACIÓN)</a:t>
          </a:r>
          <a:endParaRPr lang="es-PE" sz="1600" b="1"/>
        </a:p>
      </xdr:txBody>
    </xdr:sp>
    <xdr:clientData/>
  </xdr:twoCellAnchor>
  <xdr:twoCellAnchor>
    <xdr:from>
      <xdr:col>11</xdr:col>
      <xdr:colOff>65942</xdr:colOff>
      <xdr:row>21</xdr:row>
      <xdr:rowOff>36633</xdr:rowOff>
    </xdr:from>
    <xdr:to>
      <xdr:col>15</xdr:col>
      <xdr:colOff>424962</xdr:colOff>
      <xdr:row>21</xdr:row>
      <xdr:rowOff>205154</xdr:rowOff>
    </xdr:to>
    <xdr:sp macro="" textlink="">
      <xdr:nvSpPr>
        <xdr:cNvPr id="15" name="Flecha: a la derecha 14">
          <a:extLst>
            <a:ext uri="{FF2B5EF4-FFF2-40B4-BE49-F238E27FC236}">
              <a16:creationId xmlns:a16="http://schemas.microsoft.com/office/drawing/2014/main" id="{6F571E38-35F8-40CB-9A87-844865FA5FA6}"/>
            </a:ext>
          </a:extLst>
        </xdr:cNvPr>
        <xdr:cNvSpPr/>
      </xdr:nvSpPr>
      <xdr:spPr>
        <a:xfrm>
          <a:off x="5018942" y="3971191"/>
          <a:ext cx="2264020" cy="168521"/>
        </a:xfrm>
        <a:prstGeom prst="rightArrow">
          <a:avLst/>
        </a:prstGeom>
        <a:solidFill>
          <a:schemeClr val="tx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>
            <a:solidFill>
              <a:schemeClr val="tx1"/>
            </a:solidFill>
          </a:endParaRPr>
        </a:p>
      </xdr:txBody>
    </xdr:sp>
    <xdr:clientData/>
  </xdr:twoCellAnchor>
  <xdr:oneCellAnchor>
    <xdr:from>
      <xdr:col>15</xdr:col>
      <xdr:colOff>549518</xdr:colOff>
      <xdr:row>20</xdr:row>
      <xdr:rowOff>146660</xdr:rowOff>
    </xdr:from>
    <xdr:ext cx="4227636" cy="5200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A6CFBC3D-2453-B4DE-E6ED-CC9C45CA134E}"/>
                </a:ext>
              </a:extLst>
            </xdr:cNvPr>
            <xdr:cNvSpPr txBox="1"/>
          </xdr:nvSpPr>
          <xdr:spPr>
            <a:xfrm>
              <a:off x="7766537" y="3956660"/>
              <a:ext cx="4227636" cy="520090"/>
            </a:xfrm>
            <a:prstGeom prst="rect">
              <a:avLst/>
            </a:prstGeom>
            <a:solidFill>
              <a:srgbClr val="0070C0"/>
            </a:solidFill>
          </xdr:spPr>
          <xdr:style>
            <a:lnRef idx="0">
              <a:schemeClr val="accent1"/>
            </a:lnRef>
            <a:fillRef idx="3">
              <a:schemeClr val="accent1"/>
            </a:fillRef>
            <a:effectRef idx="3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PE" sz="2000" b="1" i="1"/>
                <a:t> Recovery</a:t>
              </a:r>
              <a:r>
                <a:rPr lang="es-PE" sz="2000" b="1" i="1" baseline="0"/>
                <a:t> Factor </a:t>
              </a:r>
              <a14:m>
                <m:oMath xmlns:m="http://schemas.openxmlformats.org/officeDocument/2006/math">
                  <m:r>
                    <a:rPr lang="es-PE" sz="2000" b="1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s-PE" sz="2000" b="1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ES" sz="2000" b="1" i="1">
                          <a:latin typeface="Cambria Math" panose="02040503050406030204" pitchFamily="18" charset="0"/>
                        </a:rPr>
                        <m:t>𝑩𝒆𝒏𝒆𝒇𝒊𝒄𝒊𝒐</m:t>
                      </m:r>
                      <m:r>
                        <a:rPr lang="es-ES" sz="2000" b="1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ES" sz="2000" b="1" i="1">
                          <a:latin typeface="Cambria Math" panose="02040503050406030204" pitchFamily="18" charset="0"/>
                        </a:rPr>
                        <m:t>𝑵𝒆𝒕𝒐</m:t>
                      </m:r>
                    </m:num>
                    <m:den>
                      <m:r>
                        <a:rPr lang="es-ES" sz="2000" b="1" i="1">
                          <a:latin typeface="Cambria Math" panose="02040503050406030204" pitchFamily="18" charset="0"/>
                        </a:rPr>
                        <m:t>𝑫𝒓𝒂𝒘𝒅𝒐𝒘𝒏</m:t>
                      </m:r>
                      <m:r>
                        <a:rPr lang="es-ES" sz="2000" b="1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ES" sz="2000" b="1" i="1">
                          <a:latin typeface="Cambria Math" panose="02040503050406030204" pitchFamily="18" charset="0"/>
                        </a:rPr>
                        <m:t>𝑴</m:t>
                      </m:r>
                      <m:r>
                        <a:rPr lang="es-ES" sz="2000" b="1" i="1">
                          <a:latin typeface="Cambria Math" panose="02040503050406030204" pitchFamily="18" charset="0"/>
                        </a:rPr>
                        <m:t>á</m:t>
                      </m:r>
                      <m:r>
                        <a:rPr lang="es-ES" sz="2000" b="1" i="1">
                          <a:latin typeface="Cambria Math" panose="02040503050406030204" pitchFamily="18" charset="0"/>
                        </a:rPr>
                        <m:t>𝒙𝒊𝒎𝒐</m:t>
                      </m:r>
                      <m:r>
                        <a:rPr lang="es-ES" sz="2000" b="1" i="1">
                          <a:latin typeface="Cambria Math" panose="02040503050406030204" pitchFamily="18" charset="0"/>
                        </a:rPr>
                        <m:t> ($)</m:t>
                      </m:r>
                    </m:den>
                  </m:f>
                </m:oMath>
              </a14:m>
              <a:endParaRPr lang="es-PE" sz="2000" b="1" i="1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A6CFBC3D-2453-B4DE-E6ED-CC9C45CA134E}"/>
                </a:ext>
              </a:extLst>
            </xdr:cNvPr>
            <xdr:cNvSpPr txBox="1"/>
          </xdr:nvSpPr>
          <xdr:spPr>
            <a:xfrm>
              <a:off x="7766537" y="3956660"/>
              <a:ext cx="4227636" cy="520090"/>
            </a:xfrm>
            <a:prstGeom prst="rect">
              <a:avLst/>
            </a:prstGeom>
            <a:solidFill>
              <a:srgbClr val="0070C0"/>
            </a:solidFill>
          </xdr:spPr>
          <xdr:style>
            <a:lnRef idx="0">
              <a:schemeClr val="accent1"/>
            </a:lnRef>
            <a:fillRef idx="3">
              <a:schemeClr val="accent1"/>
            </a:fillRef>
            <a:effectRef idx="3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PE" sz="2000" b="1" i="1"/>
                <a:t> Recovery</a:t>
              </a:r>
              <a:r>
                <a:rPr lang="es-PE" sz="2000" b="1" i="1" baseline="0"/>
                <a:t> Factor </a:t>
              </a:r>
              <a:r>
                <a:rPr lang="es-PE" sz="2000" b="1" i="0">
                  <a:latin typeface="Cambria Math" panose="02040503050406030204" pitchFamily="18" charset="0"/>
                </a:rPr>
                <a:t>=(</a:t>
              </a:r>
              <a:r>
                <a:rPr lang="es-ES" sz="2000" b="1" i="0">
                  <a:latin typeface="Cambria Math" panose="02040503050406030204" pitchFamily="18" charset="0"/>
                </a:rPr>
                <a:t>𝑩𝒆𝒏𝒆𝒇𝒊𝒄𝒊𝒐 𝑵𝒆𝒕𝒐</a:t>
              </a:r>
              <a:r>
                <a:rPr lang="es-PE" sz="2000" b="1" i="0">
                  <a:latin typeface="Cambria Math" panose="02040503050406030204" pitchFamily="18" charset="0"/>
                </a:rPr>
                <a:t>)/(</a:t>
              </a:r>
              <a:r>
                <a:rPr lang="es-ES" sz="2000" b="1" i="0">
                  <a:latin typeface="Cambria Math" panose="02040503050406030204" pitchFamily="18" charset="0"/>
                </a:rPr>
                <a:t>𝑫𝒓𝒂𝒘𝒅𝒐𝒘𝒏 𝑴á𝒙𝒊𝒎𝒐 ($)</a:t>
              </a:r>
              <a:r>
                <a:rPr lang="es-PE" sz="2000" b="1" i="0">
                  <a:latin typeface="Cambria Math" panose="02040503050406030204" pitchFamily="18" charset="0"/>
                </a:rPr>
                <a:t>)</a:t>
              </a:r>
              <a:endParaRPr lang="es-PE" sz="2000" b="1" i="1"/>
            </a:p>
          </xdr:txBody>
        </xdr:sp>
      </mc:Fallback>
    </mc:AlternateContent>
    <xdr:clientData/>
  </xdr:oneCellAnchor>
  <xdr:twoCellAnchor>
    <xdr:from>
      <xdr:col>12</xdr:col>
      <xdr:colOff>109902</xdr:colOff>
      <xdr:row>1</xdr:row>
      <xdr:rowOff>7328</xdr:rowOff>
    </xdr:from>
    <xdr:to>
      <xdr:col>27</xdr:col>
      <xdr:colOff>36634</xdr:colOff>
      <xdr:row>20</xdr:row>
      <xdr:rowOff>29307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D2960AEA-A54A-4B0D-8599-2AC825D00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190501</xdr:colOff>
      <xdr:row>17</xdr:row>
      <xdr:rowOff>161191</xdr:rowOff>
    </xdr:from>
    <xdr:to>
      <xdr:col>16</xdr:col>
      <xdr:colOff>600807</xdr:colOff>
      <xdr:row>18</xdr:row>
      <xdr:rowOff>175845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60814EF-F55E-88DD-CB07-4409B9F11B66}"/>
            </a:ext>
          </a:extLst>
        </xdr:cNvPr>
        <xdr:cNvSpPr txBox="1"/>
      </xdr:nvSpPr>
      <xdr:spPr>
        <a:xfrm>
          <a:off x="7048501" y="3326422"/>
          <a:ext cx="1172306" cy="2051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600" b="1">
              <a:solidFill>
                <a:srgbClr val="FF0000"/>
              </a:solidFill>
            </a:rPr>
            <a:t>DD = 4.49%</a:t>
          </a:r>
        </a:p>
      </xdr:txBody>
    </xdr:sp>
    <xdr:clientData/>
  </xdr:twoCellAnchor>
  <xdr:twoCellAnchor>
    <xdr:from>
      <xdr:col>22</xdr:col>
      <xdr:colOff>351693</xdr:colOff>
      <xdr:row>9</xdr:row>
      <xdr:rowOff>109903</xdr:rowOff>
    </xdr:from>
    <xdr:to>
      <xdr:col>24</xdr:col>
      <xdr:colOff>586153</xdr:colOff>
      <xdr:row>10</xdr:row>
      <xdr:rowOff>117230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846DFC5D-0FB1-48C2-8E82-64CA507B0B8A}"/>
            </a:ext>
          </a:extLst>
        </xdr:cNvPr>
        <xdr:cNvSpPr txBox="1"/>
      </xdr:nvSpPr>
      <xdr:spPr>
        <a:xfrm>
          <a:off x="10235712" y="1714499"/>
          <a:ext cx="1172306" cy="2051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600" b="1">
              <a:solidFill>
                <a:srgbClr val="FF0000"/>
              </a:solidFill>
            </a:rPr>
            <a:t>DD = 7.56%</a:t>
          </a:r>
        </a:p>
      </xdr:txBody>
    </xdr:sp>
    <xdr:clientData/>
  </xdr:twoCellAnchor>
  <xdr:twoCellAnchor>
    <xdr:from>
      <xdr:col>15</xdr:col>
      <xdr:colOff>241789</xdr:colOff>
      <xdr:row>16</xdr:row>
      <xdr:rowOff>58615</xdr:rowOff>
    </xdr:from>
    <xdr:to>
      <xdr:col>16</xdr:col>
      <xdr:colOff>549519</xdr:colOff>
      <xdr:row>17</xdr:row>
      <xdr:rowOff>73269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2F819731-BAC5-450F-989D-79F13857E3FC}"/>
            </a:ext>
          </a:extLst>
        </xdr:cNvPr>
        <xdr:cNvSpPr txBox="1"/>
      </xdr:nvSpPr>
      <xdr:spPr>
        <a:xfrm>
          <a:off x="7099789" y="3033346"/>
          <a:ext cx="1069730" cy="205154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s-PE" sz="1600" b="1">
              <a:solidFill>
                <a:srgbClr val="FF0000"/>
              </a:solidFill>
              <a:latin typeface="+mn-lt"/>
              <a:ea typeface="+mn-ea"/>
              <a:cs typeface="+mn-cs"/>
            </a:rPr>
            <a:t>DD = $101</a:t>
          </a:r>
        </a:p>
      </xdr:txBody>
    </xdr:sp>
    <xdr:clientData/>
  </xdr:twoCellAnchor>
  <xdr:twoCellAnchor>
    <xdr:from>
      <xdr:col>22</xdr:col>
      <xdr:colOff>395654</xdr:colOff>
      <xdr:row>7</xdr:row>
      <xdr:rowOff>175846</xdr:rowOff>
    </xdr:from>
    <xdr:to>
      <xdr:col>24</xdr:col>
      <xdr:colOff>527538</xdr:colOff>
      <xdr:row>9</xdr:row>
      <xdr:rowOff>0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EBC78EF5-829F-4BC0-9E9B-DFEDB33A62F8}"/>
            </a:ext>
          </a:extLst>
        </xdr:cNvPr>
        <xdr:cNvSpPr txBox="1"/>
      </xdr:nvSpPr>
      <xdr:spPr>
        <a:xfrm>
          <a:off x="10279673" y="1399442"/>
          <a:ext cx="1069730" cy="205154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600" b="1">
              <a:solidFill>
                <a:srgbClr val="FF0000"/>
              </a:solidFill>
            </a:rPr>
            <a:t>DD = $196</a:t>
          </a:r>
        </a:p>
      </xdr:txBody>
    </xdr:sp>
    <xdr:clientData/>
  </xdr:twoCellAnchor>
  <xdr:twoCellAnchor>
    <xdr:from>
      <xdr:col>24</xdr:col>
      <xdr:colOff>586154</xdr:colOff>
      <xdr:row>18</xdr:row>
      <xdr:rowOff>73269</xdr:rowOff>
    </xdr:from>
    <xdr:to>
      <xdr:col>24</xdr:col>
      <xdr:colOff>923193</xdr:colOff>
      <xdr:row>18</xdr:row>
      <xdr:rowOff>73269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43C0A4A0-0F40-09F4-B54C-7C918AE81DBA}"/>
            </a:ext>
          </a:extLst>
        </xdr:cNvPr>
        <xdr:cNvCxnSpPr/>
      </xdr:nvCxnSpPr>
      <xdr:spPr>
        <a:xfrm>
          <a:off x="11767039" y="3494942"/>
          <a:ext cx="337039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923192</xdr:colOff>
      <xdr:row>17</xdr:row>
      <xdr:rowOff>124558</xdr:rowOff>
    </xdr:from>
    <xdr:to>
      <xdr:col>26</xdr:col>
      <xdr:colOff>344366</xdr:colOff>
      <xdr:row>19</xdr:row>
      <xdr:rowOff>29308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F027917D-DE09-CC94-D651-23449B0B868B}"/>
            </a:ext>
          </a:extLst>
        </xdr:cNvPr>
        <xdr:cNvSpPr txBox="1"/>
      </xdr:nvSpPr>
      <xdr:spPr>
        <a:xfrm>
          <a:off x="12104077" y="3355731"/>
          <a:ext cx="886558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200" b="1"/>
            <a:t>Drawdown</a:t>
          </a:r>
        </a:p>
      </xdr:txBody>
    </xdr:sp>
    <xdr:clientData/>
  </xdr:twoCellAnchor>
  <xdr:twoCellAnchor>
    <xdr:from>
      <xdr:col>24</xdr:col>
      <xdr:colOff>542192</xdr:colOff>
      <xdr:row>17</xdr:row>
      <xdr:rowOff>139212</xdr:rowOff>
    </xdr:from>
    <xdr:to>
      <xdr:col>26</xdr:col>
      <xdr:colOff>300403</xdr:colOff>
      <xdr:row>18</xdr:row>
      <xdr:rowOff>183173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02A3B99D-BCD1-8212-EA80-3942A3649B50}"/>
            </a:ext>
          </a:extLst>
        </xdr:cNvPr>
        <xdr:cNvSpPr/>
      </xdr:nvSpPr>
      <xdr:spPr>
        <a:xfrm>
          <a:off x="11723077" y="3370385"/>
          <a:ext cx="1223595" cy="23446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16</xdr:col>
      <xdr:colOff>21982</xdr:colOff>
      <xdr:row>25</xdr:row>
      <xdr:rowOff>43963</xdr:rowOff>
    </xdr:from>
    <xdr:to>
      <xdr:col>16</xdr:col>
      <xdr:colOff>674079</xdr:colOff>
      <xdr:row>28</xdr:row>
      <xdr:rowOff>102455</xdr:rowOff>
    </xdr:to>
    <xdr:pic>
      <xdr:nvPicPr>
        <xdr:cNvPr id="24" name="Imagen 2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CF26873E-D0D8-EEAE-2A5A-EC37EE81F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1" y="4865078"/>
          <a:ext cx="652097" cy="629992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 editAs="oneCell">
    <xdr:from>
      <xdr:col>24</xdr:col>
      <xdr:colOff>283685</xdr:colOff>
      <xdr:row>25</xdr:row>
      <xdr:rowOff>36634</xdr:rowOff>
    </xdr:from>
    <xdr:to>
      <xdr:col>24</xdr:col>
      <xdr:colOff>959827</xdr:colOff>
      <xdr:row>28</xdr:row>
      <xdr:rowOff>161193</xdr:rowOff>
    </xdr:to>
    <xdr:pic>
      <xdr:nvPicPr>
        <xdr:cNvPr id="35" name="Imagen 3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D1B630CE-7867-8BE0-8BAE-2D0994B40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464570" y="4857749"/>
          <a:ext cx="676142" cy="696059"/>
        </a:xfrm>
        <a:prstGeom prst="ellipse">
          <a:avLst/>
        </a:prstGeom>
        <a:ln w="3175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2</xdr:row>
      <xdr:rowOff>9524</xdr:rowOff>
    </xdr:from>
    <xdr:to>
      <xdr:col>16</xdr:col>
      <xdr:colOff>542924</xdr:colOff>
      <xdr:row>28</xdr:row>
      <xdr:rowOff>190499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F3233CC-2FF4-293F-AE0A-AFDC1906E6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VwlpKXR-dl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B3C3D-8AD1-47B7-AEF5-D41DEA1FD30C}">
  <dimension ref="A1:AB34"/>
  <sheetViews>
    <sheetView showGridLines="0" tabSelected="1" zoomScale="130" zoomScaleNormal="130" workbookViewId="0">
      <selection activeCell="Q31" sqref="Q31:Y31"/>
    </sheetView>
  </sheetViews>
  <sheetFormatPr baseColWidth="10" defaultColWidth="0" defaultRowHeight="15" customHeight="1" zeroHeight="1" x14ac:dyDescent="0.25"/>
  <cols>
    <col min="1" max="1" width="3.28515625" style="47" customWidth="1"/>
    <col min="2" max="2" width="1.7109375" style="47" customWidth="1"/>
    <col min="3" max="3" width="6.140625" style="47" bestFit="1" customWidth="1"/>
    <col min="4" max="4" width="6" style="47" customWidth="1"/>
    <col min="5" max="5" width="8.7109375" style="47" customWidth="1"/>
    <col min="6" max="6" width="9" style="47" bestFit="1" customWidth="1"/>
    <col min="7" max="7" width="1.7109375" style="47" customWidth="1"/>
    <col min="8" max="8" width="2.140625" style="47" customWidth="1"/>
    <col min="9" max="9" width="2.42578125" style="47" customWidth="1"/>
    <col min="10" max="10" width="26.85546875" style="47" bestFit="1" customWidth="1"/>
    <col min="11" max="11" width="11.5703125" style="47" bestFit="1" customWidth="1"/>
    <col min="12" max="12" width="3.42578125" style="47" customWidth="1"/>
    <col min="13" max="13" width="4.140625" style="47" customWidth="1"/>
    <col min="14" max="14" width="9.5703125" style="47" customWidth="1"/>
    <col min="15" max="16" width="11.42578125" style="47" customWidth="1"/>
    <col min="17" max="17" width="10.85546875" style="47" bestFit="1" customWidth="1"/>
    <col min="18" max="18" width="4.28515625" style="47" customWidth="1"/>
    <col min="19" max="19" width="3" style="47" customWidth="1"/>
    <col min="20" max="20" width="4.42578125" style="47" customWidth="1"/>
    <col min="21" max="21" width="3.7109375" style="64" customWidth="1"/>
    <col min="22" max="22" width="7.7109375" style="43" bestFit="1" customWidth="1"/>
    <col min="23" max="23" width="10.7109375" style="43" bestFit="1" customWidth="1"/>
    <col min="24" max="24" width="3.28515625" style="43" customWidth="1"/>
    <col min="25" max="25" width="14.85546875" style="43" bestFit="1" customWidth="1"/>
    <col min="26" max="26" width="7.140625" style="43" customWidth="1"/>
    <col min="27" max="27" width="9.5703125" style="43" bestFit="1" customWidth="1"/>
    <col min="28" max="28" width="2.42578125" style="43" customWidth="1"/>
    <col min="29" max="16384" width="11.42578125" style="43" hidden="1"/>
  </cols>
  <sheetData>
    <row r="1" spans="1:28" ht="6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27"/>
      <c r="V1" s="28"/>
      <c r="W1" s="28"/>
      <c r="X1" s="28"/>
      <c r="Y1" s="28"/>
      <c r="Z1" s="28"/>
      <c r="AA1" s="28"/>
      <c r="AB1" s="28"/>
    </row>
    <row r="2" spans="1:28" ht="6.75" customHeight="1" x14ac:dyDescent="0.25">
      <c r="A2" s="16"/>
      <c r="B2" s="19"/>
      <c r="C2" s="19"/>
      <c r="D2" s="19"/>
      <c r="E2" s="19"/>
      <c r="F2" s="19"/>
      <c r="G2" s="19"/>
      <c r="H2" s="19"/>
      <c r="I2" s="19"/>
      <c r="J2" s="19"/>
      <c r="K2" s="44"/>
      <c r="L2" s="44"/>
      <c r="M2" s="15"/>
      <c r="N2" s="16"/>
      <c r="O2" s="16"/>
      <c r="P2" s="16"/>
      <c r="Q2" s="16"/>
      <c r="R2" s="16"/>
      <c r="S2" s="16"/>
      <c r="T2" s="16"/>
      <c r="U2" s="29"/>
      <c r="V2" s="29"/>
      <c r="W2" s="29"/>
      <c r="X2" s="29"/>
      <c r="Y2" s="29"/>
      <c r="Z2" s="29"/>
      <c r="AA2" s="29"/>
      <c r="AB2" s="28"/>
    </row>
    <row r="3" spans="1:28" x14ac:dyDescent="0.25">
      <c r="A3" s="16"/>
      <c r="B3" s="19"/>
      <c r="C3" s="45"/>
      <c r="D3" s="33" t="s">
        <v>7</v>
      </c>
      <c r="E3" s="33"/>
      <c r="F3" s="3">
        <v>2000</v>
      </c>
      <c r="G3" s="46"/>
      <c r="M3" s="15"/>
      <c r="N3" s="16"/>
      <c r="O3" s="16"/>
      <c r="P3" s="16"/>
      <c r="Q3" s="16"/>
      <c r="R3" s="16"/>
      <c r="S3" s="16"/>
      <c r="T3" s="16"/>
      <c r="U3" s="29"/>
      <c r="V3" s="29"/>
      <c r="W3" s="29"/>
      <c r="X3" s="29"/>
      <c r="Y3" s="29"/>
      <c r="Z3" s="29"/>
      <c r="AA3" s="29"/>
      <c r="AB3" s="28"/>
    </row>
    <row r="4" spans="1:28" ht="16.5" thickBot="1" x14ac:dyDescent="0.3">
      <c r="A4" s="16"/>
      <c r="B4" s="19"/>
      <c r="C4" s="45"/>
      <c r="D4" s="2"/>
      <c r="E4" s="1"/>
      <c r="F4" s="1"/>
      <c r="I4" s="47" t="s">
        <v>10</v>
      </c>
      <c r="L4" s="48"/>
      <c r="M4" s="15"/>
      <c r="N4" s="15"/>
      <c r="O4" s="16"/>
      <c r="P4" s="16"/>
      <c r="Q4" s="16"/>
      <c r="R4" s="16"/>
      <c r="S4" s="16"/>
      <c r="T4" s="16"/>
      <c r="U4" s="29"/>
      <c r="V4" s="29"/>
      <c r="W4" s="29"/>
      <c r="X4" s="29"/>
      <c r="Y4" s="29"/>
      <c r="Z4" s="29"/>
      <c r="AA4" s="29"/>
      <c r="AB4" s="28"/>
    </row>
    <row r="5" spans="1:28" ht="15.75" x14ac:dyDescent="0.25">
      <c r="A5" s="16"/>
      <c r="B5" s="19"/>
      <c r="C5" s="49" t="s">
        <v>2</v>
      </c>
      <c r="D5" s="34" t="s">
        <v>9</v>
      </c>
      <c r="E5" s="35"/>
      <c r="F5" s="4" t="s">
        <v>4</v>
      </c>
      <c r="G5" s="50"/>
      <c r="I5" s="1" t="s">
        <v>10</v>
      </c>
      <c r="J5" s="22" t="s">
        <v>11</v>
      </c>
      <c r="K5" s="11">
        <f ca="1">SUMIF(D6:E31,"G",E6:E31)</f>
        <v>914</v>
      </c>
      <c r="L5" s="51"/>
      <c r="M5" s="15"/>
      <c r="N5" s="15"/>
      <c r="O5" s="16"/>
      <c r="P5" s="16"/>
      <c r="Q5" s="16"/>
      <c r="R5" s="16"/>
      <c r="S5" s="16"/>
      <c r="T5" s="16"/>
      <c r="U5" s="29"/>
      <c r="V5" s="29"/>
      <c r="W5" s="29"/>
      <c r="X5" s="29"/>
      <c r="Y5" s="29"/>
      <c r="Z5" s="29"/>
      <c r="AA5" s="29"/>
      <c r="AB5" s="28"/>
    </row>
    <row r="6" spans="1:28" ht="15.75" x14ac:dyDescent="0.25">
      <c r="A6" s="16"/>
      <c r="B6" s="19"/>
      <c r="C6" s="52">
        <v>1</v>
      </c>
      <c r="D6" s="6" t="s">
        <v>5</v>
      </c>
      <c r="E6" s="7">
        <v>50</v>
      </c>
      <c r="F6" s="25">
        <f>F3+E6</f>
        <v>2050</v>
      </c>
      <c r="G6" s="50"/>
      <c r="I6" s="13"/>
      <c r="J6" s="22" t="s">
        <v>12</v>
      </c>
      <c r="K6" s="12">
        <f ca="1">ABS(SUMIF(D6:E31,"P",E6:E31))</f>
        <v>471</v>
      </c>
      <c r="L6" s="51"/>
      <c r="M6" s="15"/>
      <c r="N6" s="16"/>
      <c r="O6" s="16"/>
      <c r="P6" s="16"/>
      <c r="Q6" s="16"/>
      <c r="R6" s="16"/>
      <c r="S6" s="16"/>
      <c r="T6" s="16"/>
      <c r="U6" s="29"/>
      <c r="V6" s="29"/>
      <c r="W6" s="29"/>
      <c r="X6" s="29"/>
      <c r="Y6" s="29"/>
      <c r="Z6" s="29"/>
      <c r="AA6" s="29"/>
      <c r="AB6" s="28"/>
    </row>
    <row r="7" spans="1:28" ht="21" x14ac:dyDescent="0.25">
      <c r="A7" s="16"/>
      <c r="B7" s="19"/>
      <c r="C7" s="52">
        <v>2</v>
      </c>
      <c r="D7" s="6" t="s">
        <v>6</v>
      </c>
      <c r="E7" s="9">
        <v>-48</v>
      </c>
      <c r="F7" s="25">
        <f>F6+E7</f>
        <v>2002</v>
      </c>
      <c r="G7" s="50"/>
      <c r="I7" s="10"/>
      <c r="J7" s="21" t="s">
        <v>8</v>
      </c>
      <c r="K7" s="20">
        <f ca="1">K5-K6</f>
        <v>443</v>
      </c>
      <c r="L7" s="53"/>
      <c r="M7" s="15"/>
      <c r="N7" s="16"/>
      <c r="O7" s="16"/>
      <c r="P7" s="16"/>
      <c r="Q7" s="16"/>
      <c r="R7" s="16"/>
      <c r="S7" s="16"/>
      <c r="T7" s="16"/>
      <c r="U7" s="29"/>
      <c r="V7" s="29"/>
      <c r="W7" s="29"/>
      <c r="X7" s="29"/>
      <c r="Y7" s="29"/>
      <c r="Z7" s="29"/>
      <c r="AA7" s="29"/>
      <c r="AB7" s="28"/>
    </row>
    <row r="8" spans="1:28" x14ac:dyDescent="0.25">
      <c r="A8" s="16"/>
      <c r="B8" s="19"/>
      <c r="C8" s="52">
        <v>3</v>
      </c>
      <c r="D8" s="6" t="s">
        <v>5</v>
      </c>
      <c r="E8" s="7">
        <v>70</v>
      </c>
      <c r="F8" s="25">
        <f t="shared" ref="F8:F30" si="0">F7+E8</f>
        <v>2072</v>
      </c>
      <c r="G8" s="50"/>
      <c r="I8" s="1"/>
      <c r="J8" s="1"/>
      <c r="K8" s="1"/>
      <c r="M8" s="15"/>
      <c r="N8" s="16"/>
      <c r="O8" s="16"/>
      <c r="P8" s="16"/>
      <c r="Q8" s="16"/>
      <c r="R8" s="16"/>
      <c r="S8" s="16"/>
      <c r="T8" s="16"/>
      <c r="U8" s="29"/>
      <c r="V8" s="29"/>
      <c r="W8" s="29"/>
      <c r="X8" s="29"/>
      <c r="Y8" s="29"/>
      <c r="Z8" s="29"/>
      <c r="AA8" s="29"/>
      <c r="AB8" s="28"/>
    </row>
    <row r="9" spans="1:28" x14ac:dyDescent="0.25">
      <c r="A9" s="16"/>
      <c r="B9" s="19"/>
      <c r="C9" s="52">
        <v>4</v>
      </c>
      <c r="D9" s="6" t="s">
        <v>5</v>
      </c>
      <c r="E9" s="7">
        <v>95</v>
      </c>
      <c r="F9" s="25">
        <f t="shared" si="0"/>
        <v>2167</v>
      </c>
      <c r="G9" s="50"/>
      <c r="I9" s="1"/>
      <c r="J9" s="1"/>
      <c r="K9" s="1"/>
      <c r="M9" s="15"/>
      <c r="N9" s="16"/>
      <c r="O9" s="16"/>
      <c r="P9" s="16"/>
      <c r="Q9" s="16"/>
      <c r="R9" s="16"/>
      <c r="S9" s="16"/>
      <c r="T9" s="16"/>
      <c r="U9" s="29"/>
      <c r="V9" s="29"/>
      <c r="W9" s="29"/>
      <c r="X9" s="29"/>
      <c r="Y9" s="29"/>
      <c r="Z9" s="29"/>
      <c r="AA9" s="29"/>
      <c r="AB9" s="28"/>
    </row>
    <row r="10" spans="1:28" ht="21" x14ac:dyDescent="0.25">
      <c r="A10" s="16"/>
      <c r="B10" s="19"/>
      <c r="C10" s="52">
        <v>5</v>
      </c>
      <c r="D10" s="6" t="s">
        <v>5</v>
      </c>
      <c r="E10" s="7">
        <v>80</v>
      </c>
      <c r="F10" s="25">
        <f t="shared" si="0"/>
        <v>2247</v>
      </c>
      <c r="G10" s="50"/>
      <c r="I10" s="1"/>
      <c r="J10" s="21" t="s">
        <v>14</v>
      </c>
      <c r="K10" s="20">
        <v>196</v>
      </c>
      <c r="L10" s="54"/>
      <c r="M10" s="15"/>
      <c r="N10" s="16"/>
      <c r="O10" s="16"/>
      <c r="P10" s="16"/>
      <c r="Q10" s="16"/>
      <c r="R10" s="16"/>
      <c r="S10" s="16"/>
      <c r="T10" s="16"/>
      <c r="U10" s="29"/>
      <c r="V10" s="29"/>
      <c r="W10" s="29"/>
      <c r="X10" s="29"/>
      <c r="Y10" s="29"/>
      <c r="Z10" s="29"/>
      <c r="AA10" s="29"/>
      <c r="AB10" s="28"/>
    </row>
    <row r="11" spans="1:28" ht="15.75" x14ac:dyDescent="0.25">
      <c r="A11" s="16"/>
      <c r="B11" s="19"/>
      <c r="C11" s="52">
        <v>6</v>
      </c>
      <c r="D11" s="6" t="s">
        <v>6</v>
      </c>
      <c r="E11" s="9">
        <v>-44</v>
      </c>
      <c r="F11" s="25">
        <f t="shared" si="0"/>
        <v>2203</v>
      </c>
      <c r="G11" s="50"/>
      <c r="I11" s="1"/>
      <c r="J11" s="1"/>
      <c r="K11" s="1"/>
      <c r="L11" s="55"/>
      <c r="M11" s="15"/>
      <c r="N11" s="17"/>
      <c r="O11" s="16"/>
      <c r="P11" s="16"/>
      <c r="Q11" s="16"/>
      <c r="R11" s="16"/>
      <c r="S11" s="16"/>
      <c r="T11" s="16"/>
      <c r="U11" s="29"/>
      <c r="V11" s="29"/>
      <c r="W11" s="29"/>
      <c r="X11" s="29"/>
      <c r="Y11" s="29"/>
      <c r="Z11" s="29"/>
      <c r="AA11" s="29"/>
      <c r="AB11" s="28"/>
    </row>
    <row r="12" spans="1:28" ht="15.75" x14ac:dyDescent="0.25">
      <c r="A12" s="16"/>
      <c r="B12" s="19"/>
      <c r="C12" s="52">
        <v>7</v>
      </c>
      <c r="D12" s="6" t="s">
        <v>6</v>
      </c>
      <c r="E12" s="9">
        <v>-45</v>
      </c>
      <c r="F12" s="25">
        <f t="shared" si="0"/>
        <v>2158</v>
      </c>
      <c r="G12" s="50"/>
      <c r="I12" s="1"/>
      <c r="J12" s="1"/>
      <c r="K12" s="1"/>
      <c r="L12" s="56"/>
      <c r="M12" s="15"/>
      <c r="N12" s="17"/>
      <c r="O12" s="16"/>
      <c r="P12" s="16"/>
      <c r="Q12" s="16"/>
      <c r="R12" s="16"/>
      <c r="S12" s="16"/>
      <c r="T12" s="16"/>
      <c r="U12" s="29"/>
      <c r="V12" s="29"/>
      <c r="W12" s="29"/>
      <c r="X12" s="29"/>
      <c r="Y12" s="29"/>
      <c r="Z12" s="29"/>
      <c r="AA12" s="29"/>
      <c r="AB12" s="28"/>
    </row>
    <row r="13" spans="1:28" x14ac:dyDescent="0.25">
      <c r="A13" s="16"/>
      <c r="B13" s="19"/>
      <c r="C13" s="52">
        <v>8</v>
      </c>
      <c r="D13" s="6" t="s">
        <v>5</v>
      </c>
      <c r="E13" s="7">
        <v>73</v>
      </c>
      <c r="F13" s="25">
        <f t="shared" si="0"/>
        <v>2231</v>
      </c>
      <c r="G13" s="50"/>
      <c r="I13" s="1"/>
      <c r="J13" s="1"/>
      <c r="K13" s="1"/>
      <c r="M13" s="15"/>
      <c r="N13" s="17"/>
      <c r="O13" s="16"/>
      <c r="P13" s="16"/>
      <c r="Q13" s="16"/>
      <c r="R13" s="16"/>
      <c r="S13" s="16"/>
      <c r="T13" s="16"/>
      <c r="U13" s="29"/>
      <c r="V13" s="29"/>
      <c r="W13" s="29"/>
      <c r="X13" s="29"/>
      <c r="Y13" s="29"/>
      <c r="Z13" s="29"/>
      <c r="AA13" s="29"/>
      <c r="AB13" s="28"/>
    </row>
    <row r="14" spans="1:28" ht="15.75" x14ac:dyDescent="0.25">
      <c r="A14" s="16"/>
      <c r="B14" s="19"/>
      <c r="C14" s="52">
        <v>9</v>
      </c>
      <c r="D14" s="6" t="s">
        <v>6</v>
      </c>
      <c r="E14" s="9">
        <v>-38</v>
      </c>
      <c r="F14" s="25">
        <f t="shared" si="0"/>
        <v>2193</v>
      </c>
      <c r="G14" s="50"/>
      <c r="I14" s="1"/>
      <c r="J14" s="1"/>
      <c r="K14" s="1"/>
      <c r="L14" s="54"/>
      <c r="M14" s="15"/>
      <c r="N14" s="16"/>
      <c r="O14" s="16"/>
      <c r="P14" s="16"/>
      <c r="Q14" s="16"/>
      <c r="R14" s="16"/>
      <c r="S14" s="16"/>
      <c r="T14" s="16"/>
      <c r="U14" s="29"/>
      <c r="V14" s="29"/>
      <c r="W14" s="29"/>
      <c r="X14" s="29"/>
      <c r="Y14" s="29"/>
      <c r="Z14" s="29"/>
      <c r="AA14" s="29"/>
      <c r="AB14" s="28"/>
    </row>
    <row r="15" spans="1:28" ht="15.75" x14ac:dyDescent="0.25">
      <c r="A15" s="16"/>
      <c r="B15" s="19"/>
      <c r="C15" s="52">
        <v>10</v>
      </c>
      <c r="D15" s="6" t="s">
        <v>6</v>
      </c>
      <c r="E15" s="9">
        <v>-47</v>
      </c>
      <c r="F15" s="25">
        <f t="shared" si="0"/>
        <v>2146</v>
      </c>
      <c r="G15" s="50"/>
      <c r="I15" s="1"/>
      <c r="J15" s="1"/>
      <c r="K15" s="1"/>
      <c r="L15" s="55"/>
      <c r="M15" s="15"/>
      <c r="N15" s="16"/>
      <c r="O15" s="15"/>
      <c r="P15" s="15"/>
      <c r="Q15" s="16"/>
      <c r="R15" s="16"/>
      <c r="S15" s="16"/>
      <c r="T15" s="16"/>
      <c r="U15" s="29"/>
      <c r="V15" s="29"/>
      <c r="W15" s="29"/>
      <c r="X15" s="29"/>
      <c r="Y15" s="29"/>
      <c r="Z15" s="29"/>
      <c r="AA15" s="29"/>
      <c r="AB15" s="28"/>
    </row>
    <row r="16" spans="1:28" x14ac:dyDescent="0.25">
      <c r="A16" s="16"/>
      <c r="B16" s="19"/>
      <c r="C16" s="52">
        <v>11</v>
      </c>
      <c r="D16" s="6" t="s">
        <v>5</v>
      </c>
      <c r="E16" s="7">
        <v>78</v>
      </c>
      <c r="F16" s="25">
        <f t="shared" si="0"/>
        <v>2224</v>
      </c>
      <c r="G16" s="50"/>
      <c r="I16" s="1"/>
      <c r="J16" s="1"/>
      <c r="K16" s="1"/>
      <c r="M16" s="15"/>
      <c r="N16" s="16"/>
      <c r="O16" s="16"/>
      <c r="P16" s="16"/>
      <c r="Q16" s="16"/>
      <c r="R16" s="16"/>
      <c r="S16" s="16"/>
      <c r="T16" s="16"/>
      <c r="U16" s="29"/>
      <c r="V16" s="29"/>
      <c r="W16" s="29"/>
      <c r="X16" s="29"/>
      <c r="Y16" s="29"/>
      <c r="Z16" s="29"/>
      <c r="AA16" s="29"/>
      <c r="AB16" s="28"/>
    </row>
    <row r="17" spans="1:28" x14ac:dyDescent="0.25">
      <c r="A17" s="16"/>
      <c r="B17" s="19"/>
      <c r="C17" s="52">
        <v>12</v>
      </c>
      <c r="D17" s="6" t="s">
        <v>5</v>
      </c>
      <c r="E17" s="7">
        <v>82</v>
      </c>
      <c r="F17" s="25">
        <f t="shared" si="0"/>
        <v>2306</v>
      </c>
      <c r="G17" s="50"/>
      <c r="I17" s="1"/>
      <c r="J17" s="1"/>
      <c r="K17" s="1"/>
      <c r="M17" s="15"/>
      <c r="N17" s="16"/>
      <c r="O17" s="16"/>
      <c r="P17" s="16"/>
      <c r="Q17" s="16"/>
      <c r="R17" s="16"/>
      <c r="S17" s="16"/>
      <c r="T17" s="16"/>
      <c r="U17" s="29"/>
      <c r="V17" s="29"/>
      <c r="W17" s="29"/>
      <c r="X17" s="29"/>
      <c r="Y17" s="29"/>
      <c r="Z17" s="29"/>
      <c r="AA17" s="29"/>
      <c r="AB17" s="28"/>
    </row>
    <row r="18" spans="1:28" x14ac:dyDescent="0.25">
      <c r="A18" s="16"/>
      <c r="B18" s="19"/>
      <c r="C18" s="52">
        <v>13</v>
      </c>
      <c r="D18" s="6" t="s">
        <v>5</v>
      </c>
      <c r="E18" s="7">
        <v>40</v>
      </c>
      <c r="F18" s="25">
        <f t="shared" si="0"/>
        <v>2346</v>
      </c>
      <c r="G18" s="50"/>
      <c r="I18" s="1"/>
      <c r="J18" s="1"/>
      <c r="K18" s="1"/>
      <c r="M18" s="15"/>
      <c r="N18" s="16"/>
      <c r="O18" s="16"/>
      <c r="P18" s="16"/>
      <c r="Q18" s="16"/>
      <c r="R18" s="16"/>
      <c r="S18" s="16"/>
      <c r="T18" s="16"/>
      <c r="U18" s="29"/>
      <c r="V18" s="29"/>
      <c r="W18" s="29"/>
      <c r="X18" s="29"/>
      <c r="Y18" s="29"/>
      <c r="Z18" s="29"/>
      <c r="AA18" s="29"/>
      <c r="AB18" s="28"/>
    </row>
    <row r="19" spans="1:28" x14ac:dyDescent="0.25">
      <c r="A19" s="16"/>
      <c r="B19" s="19"/>
      <c r="C19" s="52">
        <v>14</v>
      </c>
      <c r="D19" s="6" t="s">
        <v>6</v>
      </c>
      <c r="E19" s="9">
        <v>-25</v>
      </c>
      <c r="F19" s="25">
        <f t="shared" si="0"/>
        <v>2321</v>
      </c>
      <c r="G19" s="50"/>
      <c r="I19" s="1"/>
      <c r="J19" s="1"/>
      <c r="K19" s="1"/>
      <c r="M19" s="15"/>
      <c r="N19" s="16" t="s">
        <v>0</v>
      </c>
      <c r="O19" s="16" t="s">
        <v>0</v>
      </c>
      <c r="P19" s="16" t="s">
        <v>0</v>
      </c>
      <c r="Q19" s="16"/>
      <c r="R19" s="16"/>
      <c r="S19" s="16"/>
      <c r="T19" s="16"/>
      <c r="U19" s="29"/>
      <c r="V19" s="29"/>
      <c r="W19" s="29"/>
      <c r="X19" s="29"/>
      <c r="Y19" s="29"/>
      <c r="Z19" s="29"/>
      <c r="AA19" s="29"/>
      <c r="AB19" s="28"/>
    </row>
    <row r="20" spans="1:28" ht="15.75" x14ac:dyDescent="0.25">
      <c r="A20" s="16"/>
      <c r="B20" s="19"/>
      <c r="C20" s="52">
        <v>15</v>
      </c>
      <c r="D20" s="6" t="s">
        <v>5</v>
      </c>
      <c r="E20" s="7">
        <v>90</v>
      </c>
      <c r="F20" s="25">
        <f t="shared" si="0"/>
        <v>2411</v>
      </c>
      <c r="G20" s="50"/>
      <c r="I20" s="39"/>
      <c r="J20" s="39"/>
      <c r="K20" s="39"/>
      <c r="M20" s="15"/>
      <c r="N20" s="16"/>
      <c r="O20" s="16"/>
      <c r="P20" s="16"/>
      <c r="Q20" s="16"/>
      <c r="R20" s="16"/>
      <c r="S20" s="16"/>
      <c r="T20" s="16"/>
      <c r="U20" s="29"/>
      <c r="V20" s="29"/>
      <c r="W20" s="29"/>
      <c r="X20" s="29"/>
      <c r="Y20" s="29"/>
      <c r="Z20" s="29"/>
      <c r="AA20" s="29"/>
      <c r="AB20" s="28"/>
    </row>
    <row r="21" spans="1:28" x14ac:dyDescent="0.25">
      <c r="A21" s="16"/>
      <c r="B21" s="19"/>
      <c r="C21" s="52">
        <v>16</v>
      </c>
      <c r="D21" s="6" t="s">
        <v>5</v>
      </c>
      <c r="E21" s="7">
        <v>70</v>
      </c>
      <c r="F21" s="25">
        <f t="shared" si="0"/>
        <v>2481</v>
      </c>
      <c r="G21" s="50"/>
      <c r="I21" s="23"/>
      <c r="J21" s="23"/>
      <c r="K21" s="23"/>
      <c r="M21" s="15"/>
      <c r="N21" s="16"/>
      <c r="O21" s="16"/>
      <c r="P21" s="16"/>
      <c r="Q21" s="16"/>
      <c r="R21" s="16"/>
      <c r="S21" s="16"/>
      <c r="T21" s="16"/>
      <c r="U21" s="29"/>
      <c r="V21" s="29"/>
      <c r="W21" s="29"/>
      <c r="X21" s="29"/>
      <c r="Y21" s="29"/>
      <c r="Z21" s="29"/>
      <c r="AA21" s="29"/>
      <c r="AB21" s="28"/>
    </row>
    <row r="22" spans="1:28" ht="17.25" customHeight="1" x14ac:dyDescent="0.25">
      <c r="A22" s="16"/>
      <c r="B22" s="19"/>
      <c r="C22" s="52">
        <v>17</v>
      </c>
      <c r="D22" s="6" t="s">
        <v>5</v>
      </c>
      <c r="E22" s="7">
        <v>55</v>
      </c>
      <c r="F22" s="25">
        <f t="shared" si="0"/>
        <v>2536</v>
      </c>
      <c r="G22" s="50"/>
      <c r="I22" s="40" t="s">
        <v>13</v>
      </c>
      <c r="J22" s="40"/>
      <c r="K22" s="32">
        <f ca="1">K7/K10</f>
        <v>2.260204081632653</v>
      </c>
      <c r="M22" s="15"/>
      <c r="N22" s="16"/>
      <c r="O22" s="16"/>
      <c r="P22" s="16"/>
      <c r="Q22" s="16"/>
      <c r="R22" s="16"/>
      <c r="S22" s="16"/>
      <c r="T22" s="16"/>
      <c r="U22" s="29"/>
      <c r="V22" s="29"/>
      <c r="W22" s="29"/>
      <c r="X22" s="29"/>
      <c r="Y22" s="29"/>
      <c r="Z22" s="29"/>
      <c r="AA22" s="29"/>
      <c r="AB22" s="28"/>
    </row>
    <row r="23" spans="1:28" ht="15.75" x14ac:dyDescent="0.25">
      <c r="A23" s="16"/>
      <c r="B23" s="19"/>
      <c r="C23" s="52">
        <v>18</v>
      </c>
      <c r="D23" s="6" t="s">
        <v>5</v>
      </c>
      <c r="E23" s="7">
        <v>25</v>
      </c>
      <c r="F23" s="25">
        <f t="shared" si="0"/>
        <v>2561</v>
      </c>
      <c r="G23" s="50"/>
      <c r="I23" s="57"/>
      <c r="J23" s="57"/>
      <c r="K23" s="57"/>
      <c r="M23" s="15"/>
      <c r="N23" s="18"/>
      <c r="O23" s="16"/>
      <c r="P23" s="16"/>
      <c r="Q23" s="16"/>
      <c r="R23" s="16"/>
      <c r="S23" s="16"/>
      <c r="T23" s="16"/>
      <c r="U23" s="29"/>
      <c r="V23" s="29"/>
      <c r="W23" s="29"/>
      <c r="X23" s="29"/>
      <c r="Y23" s="29"/>
      <c r="Z23" s="29"/>
      <c r="AA23" s="29"/>
      <c r="AB23" s="28"/>
    </row>
    <row r="24" spans="1:28" x14ac:dyDescent="0.25">
      <c r="A24" s="16"/>
      <c r="B24" s="19"/>
      <c r="C24" s="52">
        <v>19</v>
      </c>
      <c r="D24" s="6" t="s">
        <v>5</v>
      </c>
      <c r="E24" s="7">
        <v>30</v>
      </c>
      <c r="F24" s="25">
        <f t="shared" si="0"/>
        <v>2591</v>
      </c>
      <c r="G24" s="50"/>
      <c r="I24" s="58"/>
      <c r="J24" s="58"/>
      <c r="K24" s="58"/>
      <c r="M24" s="15"/>
      <c r="N24" s="16"/>
      <c r="O24" s="16"/>
      <c r="P24" s="16"/>
      <c r="Q24" s="16"/>
      <c r="R24" s="16"/>
      <c r="S24" s="16"/>
      <c r="T24" s="16"/>
      <c r="U24" s="29"/>
      <c r="V24" s="29"/>
      <c r="W24" s="29"/>
      <c r="X24" s="29"/>
      <c r="Y24" s="29"/>
      <c r="Z24" s="29"/>
      <c r="AA24" s="29"/>
      <c r="AB24" s="28"/>
    </row>
    <row r="25" spans="1:28" x14ac:dyDescent="0.25">
      <c r="A25" s="16"/>
      <c r="B25" s="19"/>
      <c r="C25" s="52">
        <v>20</v>
      </c>
      <c r="D25" s="6" t="s">
        <v>6</v>
      </c>
      <c r="E25" s="9">
        <v>-32</v>
      </c>
      <c r="F25" s="25">
        <f t="shared" si="0"/>
        <v>2559</v>
      </c>
      <c r="G25" s="50"/>
      <c r="M25" s="15"/>
      <c r="N25" s="16"/>
      <c r="O25" s="16"/>
      <c r="P25" s="16"/>
      <c r="Q25" s="16"/>
      <c r="R25" s="16"/>
      <c r="S25" s="16"/>
      <c r="T25" s="16"/>
      <c r="U25" s="29"/>
      <c r="V25" s="29"/>
      <c r="W25" s="29"/>
      <c r="X25" s="29"/>
      <c r="Y25" s="29"/>
      <c r="Z25" s="29"/>
      <c r="AA25" s="29"/>
      <c r="AB25" s="28"/>
    </row>
    <row r="26" spans="1:28" x14ac:dyDescent="0.25">
      <c r="A26" s="16"/>
      <c r="B26" s="19"/>
      <c r="C26" s="52">
        <v>21</v>
      </c>
      <c r="D26" s="6" t="s">
        <v>6</v>
      </c>
      <c r="E26" s="9">
        <v>-63</v>
      </c>
      <c r="F26" s="25">
        <f t="shared" si="0"/>
        <v>2496</v>
      </c>
      <c r="G26" s="50"/>
      <c r="M26" s="15"/>
      <c r="N26" s="16"/>
      <c r="O26" s="31"/>
      <c r="P26" s="16"/>
      <c r="Q26" s="31"/>
      <c r="R26" s="16"/>
      <c r="S26" s="16"/>
      <c r="T26" s="16"/>
      <c r="U26" s="29"/>
      <c r="V26" s="29"/>
      <c r="W26" s="29"/>
      <c r="X26" s="29"/>
      <c r="Y26" s="29"/>
      <c r="Z26" s="29"/>
      <c r="AA26" s="29"/>
      <c r="AB26" s="28"/>
    </row>
    <row r="27" spans="1:28" x14ac:dyDescent="0.25">
      <c r="A27" s="16"/>
      <c r="B27" s="19"/>
      <c r="C27" s="52">
        <v>22</v>
      </c>
      <c r="D27" s="6" t="s">
        <v>6</v>
      </c>
      <c r="E27" s="9">
        <v>-36</v>
      </c>
      <c r="F27" s="25">
        <f t="shared" si="0"/>
        <v>2460</v>
      </c>
      <c r="G27" s="50"/>
      <c r="I27" s="59"/>
      <c r="J27" s="59"/>
      <c r="K27" s="59"/>
      <c r="M27" s="15"/>
      <c r="N27" s="16"/>
      <c r="O27" s="31"/>
      <c r="P27" s="16"/>
      <c r="Q27" s="31"/>
      <c r="R27" s="16"/>
      <c r="S27" s="16"/>
      <c r="T27" s="16"/>
      <c r="U27" s="29"/>
      <c r="V27" s="29"/>
      <c r="W27" s="29"/>
      <c r="X27" s="29"/>
      <c r="Y27" s="29"/>
      <c r="Z27" s="29"/>
      <c r="AA27" s="29"/>
      <c r="AB27" s="28"/>
    </row>
    <row r="28" spans="1:28" x14ac:dyDescent="0.25">
      <c r="A28" s="16"/>
      <c r="B28" s="19"/>
      <c r="C28" s="52">
        <v>23</v>
      </c>
      <c r="D28" s="6" t="s">
        <v>6</v>
      </c>
      <c r="E28" s="9">
        <v>-65</v>
      </c>
      <c r="F28" s="25">
        <f t="shared" si="0"/>
        <v>2395</v>
      </c>
      <c r="G28" s="50"/>
      <c r="I28" s="59"/>
      <c r="J28" s="59"/>
      <c r="K28" s="60"/>
      <c r="M28" s="15"/>
      <c r="N28" s="16"/>
      <c r="O28" s="31"/>
      <c r="P28" s="16"/>
      <c r="Q28" s="31"/>
      <c r="R28" s="16"/>
      <c r="S28" s="16"/>
      <c r="T28" s="16"/>
      <c r="U28" s="29"/>
      <c r="V28" s="29"/>
      <c r="W28" s="29"/>
      <c r="X28" s="29"/>
      <c r="Y28" s="29"/>
      <c r="Z28" s="29"/>
      <c r="AA28" s="29"/>
      <c r="AB28" s="28"/>
    </row>
    <row r="29" spans="1:28" x14ac:dyDescent="0.25">
      <c r="A29" s="16"/>
      <c r="B29" s="19"/>
      <c r="C29" s="52">
        <v>24</v>
      </c>
      <c r="D29" s="6" t="s">
        <v>5</v>
      </c>
      <c r="E29" s="7">
        <v>32</v>
      </c>
      <c r="F29" s="25">
        <f t="shared" si="0"/>
        <v>2427</v>
      </c>
      <c r="G29" s="50"/>
      <c r="M29" s="15"/>
      <c r="N29" s="16"/>
      <c r="O29" s="16"/>
      <c r="P29" s="16"/>
      <c r="Q29" s="16"/>
      <c r="R29" s="16"/>
      <c r="S29" s="16"/>
      <c r="T29" s="16"/>
      <c r="U29" s="29"/>
      <c r="V29" s="29"/>
      <c r="W29" s="29"/>
      <c r="X29" s="29"/>
      <c r="Y29" s="29"/>
      <c r="Z29" s="29"/>
      <c r="AA29" s="29"/>
      <c r="AB29" s="28"/>
    </row>
    <row r="30" spans="1:28" x14ac:dyDescent="0.25">
      <c r="A30" s="16"/>
      <c r="B30" s="19"/>
      <c r="C30" s="52">
        <v>25</v>
      </c>
      <c r="D30" s="6" t="s">
        <v>5</v>
      </c>
      <c r="E30" s="7">
        <v>44</v>
      </c>
      <c r="F30" s="25">
        <f t="shared" si="0"/>
        <v>2471</v>
      </c>
      <c r="G30" s="50"/>
      <c r="M30" s="15"/>
      <c r="N30" s="61"/>
      <c r="O30" s="62"/>
      <c r="P30" s="16"/>
      <c r="Q30" s="62"/>
      <c r="R30" s="16"/>
      <c r="S30" s="16"/>
      <c r="T30" s="16"/>
      <c r="U30" s="29"/>
      <c r="V30" s="29"/>
      <c r="W30" s="29"/>
      <c r="X30" s="29"/>
      <c r="Y30" s="29"/>
      <c r="Z30" s="29"/>
      <c r="AA30" s="29"/>
      <c r="AB30" s="28"/>
    </row>
    <row r="31" spans="1:28" ht="19.5" x14ac:dyDescent="0.25">
      <c r="A31" s="16"/>
      <c r="B31" s="19"/>
      <c r="C31" s="52">
        <v>26</v>
      </c>
      <c r="D31" s="6" t="s">
        <v>6</v>
      </c>
      <c r="E31" s="9">
        <v>-28</v>
      </c>
      <c r="F31" s="26">
        <f>F30+E31</f>
        <v>2443</v>
      </c>
      <c r="G31" s="63"/>
      <c r="M31" s="15"/>
      <c r="N31" s="61"/>
      <c r="O31" s="16"/>
      <c r="P31" s="16"/>
      <c r="Q31" s="41" t="s">
        <v>3</v>
      </c>
      <c r="R31" s="41"/>
      <c r="S31" s="41"/>
      <c r="T31" s="41"/>
      <c r="U31" s="41"/>
      <c r="V31" s="41"/>
      <c r="W31" s="41"/>
      <c r="X31" s="41"/>
      <c r="Y31" s="41"/>
      <c r="Z31" s="29"/>
      <c r="AA31" s="29"/>
      <c r="AB31" s="28"/>
    </row>
    <row r="32" spans="1:28" x14ac:dyDescent="0.25">
      <c r="A32" s="16"/>
      <c r="B32" s="19"/>
      <c r="C32" s="36" t="s">
        <v>16</v>
      </c>
      <c r="D32" s="36"/>
      <c r="E32" s="36"/>
      <c r="F32" s="38" t="s">
        <v>15</v>
      </c>
      <c r="G32" s="38"/>
      <c r="H32" s="38"/>
      <c r="I32" s="38"/>
      <c r="J32" s="38"/>
      <c r="K32" s="19"/>
      <c r="L32" s="19"/>
      <c r="M32" s="15"/>
      <c r="N32" s="61"/>
      <c r="O32" s="16"/>
      <c r="P32" s="16"/>
      <c r="Q32" s="16"/>
      <c r="R32" s="16"/>
      <c r="S32" s="16"/>
      <c r="T32" s="16"/>
      <c r="U32" s="29"/>
      <c r="V32" s="29"/>
      <c r="W32" s="29"/>
      <c r="X32" s="29"/>
      <c r="Y32" s="29"/>
      <c r="Z32" s="29"/>
      <c r="AA32" s="29"/>
      <c r="AB32" s="28"/>
    </row>
    <row r="33" spans="1:28" x14ac:dyDescent="0.25">
      <c r="A33" s="16"/>
      <c r="B33" s="44"/>
      <c r="C33" s="37"/>
      <c r="D33" s="37"/>
      <c r="E33" s="37"/>
      <c r="F33" s="38"/>
      <c r="G33" s="38"/>
      <c r="H33" s="38"/>
      <c r="I33" s="38"/>
      <c r="J33" s="38"/>
      <c r="K33" s="42" t="s">
        <v>1</v>
      </c>
      <c r="L33" s="30"/>
      <c r="M33" s="15"/>
      <c r="N33" s="27"/>
      <c r="O33" s="27"/>
      <c r="P33" s="27"/>
      <c r="Q33" s="27"/>
      <c r="R33" s="27"/>
      <c r="S33" s="27"/>
      <c r="T33" s="27"/>
      <c r="U33" s="27"/>
      <c r="V33" s="28"/>
      <c r="W33" s="28"/>
      <c r="X33" s="28"/>
      <c r="Y33" s="28"/>
      <c r="Z33" s="28"/>
      <c r="AA33" s="28"/>
      <c r="AB33" s="28"/>
    </row>
    <row r="34" spans="1:28" ht="12" customHeight="1" x14ac:dyDescent="0.25">
      <c r="A34" s="15"/>
      <c r="B34" s="15"/>
      <c r="C34" s="15"/>
      <c r="D34" s="15"/>
      <c r="E34" s="16"/>
      <c r="F34" s="16"/>
      <c r="G34" s="16"/>
      <c r="H34" s="16"/>
      <c r="I34" s="15"/>
      <c r="J34" s="15"/>
      <c r="K34" s="15"/>
      <c r="L34" s="15"/>
      <c r="M34" s="15"/>
      <c r="N34" s="15"/>
      <c r="O34" s="16"/>
      <c r="P34" s="16"/>
      <c r="Q34" s="16"/>
      <c r="R34" s="16"/>
      <c r="S34" s="16"/>
      <c r="T34" s="16"/>
      <c r="U34" s="27"/>
      <c r="V34" s="28"/>
      <c r="W34" s="28"/>
      <c r="X34" s="28"/>
      <c r="Y34" s="28"/>
      <c r="Z34" s="28"/>
      <c r="AA34" s="28"/>
      <c r="AB34" s="28"/>
    </row>
  </sheetData>
  <sheetProtection algorithmName="SHA-512" hashValue="/b0TnST4yVPKjX+C8qMlDuuXS4dEjaTznsDWpp1c+voGx69Bs6FXapnsmY7ooRI6beHodV7GfxFhhjIPTlSabQ==" saltValue="OIFtjODN1DPqiltp9OH3ZQ==" spinCount="100000" sheet="1" objects="1" scenarios="1"/>
  <mergeCells count="10">
    <mergeCell ref="Q31:Y31"/>
    <mergeCell ref="F32:J33"/>
    <mergeCell ref="D3:E3"/>
    <mergeCell ref="D5:E5"/>
    <mergeCell ref="C32:E33"/>
    <mergeCell ref="I20:K20"/>
    <mergeCell ref="I23:K23"/>
    <mergeCell ref="I27:K27"/>
    <mergeCell ref="I28:J28"/>
    <mergeCell ref="I22:J22"/>
  </mergeCells>
  <conditionalFormatting sqref="U1:U30 U32:U1048576 N33:T33">
    <cfRule type="cellIs" dxfId="5" priority="3" operator="equal">
      <formula>"G"</formula>
    </cfRule>
    <cfRule type="cellIs" dxfId="4" priority="4" operator="equal">
      <formula>"P"</formula>
    </cfRule>
  </conditionalFormatting>
  <conditionalFormatting sqref="D3:D31">
    <cfRule type="cellIs" dxfId="3" priority="1" operator="equal">
      <formula>"G"</formula>
    </cfRule>
    <cfRule type="cellIs" dxfId="2" priority="2" operator="equal">
      <formula>"P"</formula>
    </cfRule>
  </conditionalFormatting>
  <hyperlinks>
    <hyperlink ref="F32" r:id="rId1" xr:uid="{B501C7B9-24E9-4BD9-9889-36DC8E944A88}"/>
  </hyperlinks>
  <pageMargins left="0.7" right="0.7" top="0.75" bottom="0.75" header="0.3" footer="0.3"/>
  <pageSetup paperSize="9" orientation="portrait" r:id="rId2"/>
  <ignoredErrors>
    <ignoredError sqref="F6:F31 K13 K16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F74A3-4232-4234-BA01-2E43B047B5A0}">
  <dimension ref="A3:D33"/>
  <sheetViews>
    <sheetView workbookViewId="0">
      <selection activeCell="Q35" sqref="Q35"/>
    </sheetView>
  </sheetViews>
  <sheetFormatPr baseColWidth="10" defaultRowHeight="15" x14ac:dyDescent="0.25"/>
  <sheetData>
    <row r="3" spans="1:3" x14ac:dyDescent="0.25">
      <c r="C3" s="8">
        <v>2000</v>
      </c>
    </row>
    <row r="4" spans="1:3" x14ac:dyDescent="0.25">
      <c r="A4" s="5">
        <v>1</v>
      </c>
      <c r="B4" s="6" t="s">
        <v>5</v>
      </c>
      <c r="C4" s="8">
        <v>2050</v>
      </c>
    </row>
    <row r="5" spans="1:3" x14ac:dyDescent="0.25">
      <c r="A5" s="5">
        <v>2</v>
      </c>
      <c r="B5" s="6" t="s">
        <v>6</v>
      </c>
      <c r="C5" s="8">
        <v>2002</v>
      </c>
    </row>
    <row r="6" spans="1:3" x14ac:dyDescent="0.25">
      <c r="A6" s="5">
        <v>3</v>
      </c>
      <c r="B6" s="6" t="s">
        <v>5</v>
      </c>
      <c r="C6" s="8">
        <v>2072</v>
      </c>
    </row>
    <row r="7" spans="1:3" x14ac:dyDescent="0.25">
      <c r="A7" s="5">
        <v>4</v>
      </c>
      <c r="B7" s="6" t="s">
        <v>5</v>
      </c>
      <c r="C7" s="8">
        <v>2167</v>
      </c>
    </row>
    <row r="8" spans="1:3" x14ac:dyDescent="0.25">
      <c r="A8" s="5">
        <v>5</v>
      </c>
      <c r="B8" s="6" t="s">
        <v>5</v>
      </c>
      <c r="C8" s="8">
        <v>2247</v>
      </c>
    </row>
    <row r="9" spans="1:3" x14ac:dyDescent="0.25">
      <c r="A9" s="5">
        <v>6</v>
      </c>
      <c r="B9" s="6" t="s">
        <v>6</v>
      </c>
      <c r="C9" s="8">
        <v>2203</v>
      </c>
    </row>
    <row r="10" spans="1:3" x14ac:dyDescent="0.25">
      <c r="A10" s="5">
        <v>7</v>
      </c>
      <c r="B10" s="6" t="s">
        <v>6</v>
      </c>
      <c r="C10" s="8">
        <v>2158</v>
      </c>
    </row>
    <row r="11" spans="1:3" x14ac:dyDescent="0.25">
      <c r="A11" s="5">
        <v>8</v>
      </c>
      <c r="B11" s="6" t="s">
        <v>5</v>
      </c>
      <c r="C11" s="8">
        <v>2231</v>
      </c>
    </row>
    <row r="12" spans="1:3" x14ac:dyDescent="0.25">
      <c r="A12" s="5">
        <v>9</v>
      </c>
      <c r="B12" s="6" t="s">
        <v>6</v>
      </c>
      <c r="C12" s="8">
        <v>2193</v>
      </c>
    </row>
    <row r="13" spans="1:3" x14ac:dyDescent="0.25">
      <c r="A13" s="5">
        <v>10</v>
      </c>
      <c r="B13" s="6" t="s">
        <v>6</v>
      </c>
      <c r="C13" s="8">
        <v>2146</v>
      </c>
    </row>
    <row r="14" spans="1:3" x14ac:dyDescent="0.25">
      <c r="A14" s="5">
        <v>11</v>
      </c>
      <c r="B14" s="6" t="s">
        <v>5</v>
      </c>
      <c r="C14" s="8">
        <v>2224</v>
      </c>
    </row>
    <row r="15" spans="1:3" x14ac:dyDescent="0.25">
      <c r="A15" s="5">
        <v>12</v>
      </c>
      <c r="B15" s="6" t="s">
        <v>5</v>
      </c>
      <c r="C15" s="8">
        <v>2306</v>
      </c>
    </row>
    <row r="16" spans="1:3" x14ac:dyDescent="0.25">
      <c r="A16" s="5">
        <v>13</v>
      </c>
      <c r="B16" s="6" t="s">
        <v>5</v>
      </c>
      <c r="C16" s="8">
        <v>2346</v>
      </c>
    </row>
    <row r="17" spans="1:4" x14ac:dyDescent="0.25">
      <c r="A17" s="5">
        <v>14</v>
      </c>
      <c r="B17" s="6" t="s">
        <v>6</v>
      </c>
      <c r="C17" s="8">
        <v>2321</v>
      </c>
    </row>
    <row r="18" spans="1:4" x14ac:dyDescent="0.25">
      <c r="A18" s="5">
        <v>15</v>
      </c>
      <c r="B18" s="6" t="s">
        <v>5</v>
      </c>
      <c r="C18" s="8">
        <v>2411</v>
      </c>
    </row>
    <row r="19" spans="1:4" x14ac:dyDescent="0.25">
      <c r="A19" s="5">
        <v>16</v>
      </c>
      <c r="B19" s="6" t="s">
        <v>5</v>
      </c>
      <c r="C19" s="8">
        <v>2481</v>
      </c>
    </row>
    <row r="20" spans="1:4" x14ac:dyDescent="0.25">
      <c r="A20" s="5">
        <v>17</v>
      </c>
      <c r="B20" s="6" t="s">
        <v>5</v>
      </c>
      <c r="C20" s="8">
        <v>2536</v>
      </c>
    </row>
    <row r="21" spans="1:4" x14ac:dyDescent="0.25">
      <c r="A21" s="5">
        <v>18</v>
      </c>
      <c r="B21" s="6" t="s">
        <v>5</v>
      </c>
      <c r="C21" s="8">
        <v>2561</v>
      </c>
    </row>
    <row r="22" spans="1:4" x14ac:dyDescent="0.25">
      <c r="A22" s="5">
        <v>19</v>
      </c>
      <c r="B22" s="6" t="s">
        <v>5</v>
      </c>
      <c r="C22" s="8">
        <v>2591</v>
      </c>
    </row>
    <row r="23" spans="1:4" x14ac:dyDescent="0.25">
      <c r="A23" s="5">
        <v>20</v>
      </c>
      <c r="B23" s="6" t="s">
        <v>6</v>
      </c>
      <c r="C23" s="8">
        <v>2559</v>
      </c>
    </row>
    <row r="24" spans="1:4" x14ac:dyDescent="0.25">
      <c r="A24" s="5">
        <v>21</v>
      </c>
      <c r="B24" s="6" t="s">
        <v>6</v>
      </c>
      <c r="C24" s="8">
        <v>2496</v>
      </c>
    </row>
    <row r="25" spans="1:4" x14ac:dyDescent="0.25">
      <c r="A25" s="5">
        <v>22</v>
      </c>
      <c r="B25" s="6" t="s">
        <v>6</v>
      </c>
      <c r="C25" s="8">
        <v>2460</v>
      </c>
    </row>
    <row r="26" spans="1:4" x14ac:dyDescent="0.25">
      <c r="A26" s="5">
        <v>23</v>
      </c>
      <c r="B26" s="6" t="s">
        <v>6</v>
      </c>
      <c r="C26" s="8">
        <v>2395</v>
      </c>
    </row>
    <row r="27" spans="1:4" x14ac:dyDescent="0.25">
      <c r="A27" s="5">
        <v>24</v>
      </c>
      <c r="B27" s="6" t="s">
        <v>5</v>
      </c>
      <c r="C27" s="8">
        <v>2427</v>
      </c>
    </row>
    <row r="28" spans="1:4" x14ac:dyDescent="0.25">
      <c r="A28" s="5">
        <v>25</v>
      </c>
      <c r="B28" s="6" t="s">
        <v>5</v>
      </c>
      <c r="C28" s="8">
        <v>2471</v>
      </c>
    </row>
    <row r="29" spans="1:4" ht="15.75" x14ac:dyDescent="0.25">
      <c r="A29" s="5">
        <v>26</v>
      </c>
      <c r="B29" s="6" t="s">
        <v>6</v>
      </c>
      <c r="C29" s="14">
        <v>2443</v>
      </c>
    </row>
    <row r="32" spans="1:4" x14ac:dyDescent="0.25">
      <c r="D32" s="24">
        <f>MIN(C3:C30)</f>
        <v>2000</v>
      </c>
    </row>
    <row r="33" spans="4:4" x14ac:dyDescent="0.25">
      <c r="D33" s="24">
        <f>MAX(C3:C29)</f>
        <v>2591</v>
      </c>
    </row>
  </sheetData>
  <conditionalFormatting sqref="B4:B29">
    <cfRule type="cellIs" dxfId="1" priority="1" operator="equal">
      <formula>"G"</formula>
    </cfRule>
    <cfRule type="cellIs" dxfId="0" priority="2" operator="equal">
      <formula>"P"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Recovery Factor - Trading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Cristian</cp:lastModifiedBy>
  <dcterms:created xsi:type="dcterms:W3CDTF">2022-05-06T03:22:39Z</dcterms:created>
  <dcterms:modified xsi:type="dcterms:W3CDTF">2022-05-31T01:15:54Z</dcterms:modified>
</cp:coreProperties>
</file>